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hli\AppData\Roaming\BMDNTCS\BMDArchiv\"/>
    </mc:Choice>
  </mc:AlternateContent>
  <xr:revisionPtr revIDLastSave="0" documentId="13_ncr:1_{838325F3-574D-4CCB-9F33-8B1386900C89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lgemeine Daten" sheetId="6" r:id="rId1"/>
    <sheet name="Berechnung Übersicht" sheetId="5" r:id="rId2"/>
    <sheet name="Berechnung Pauschale" sheetId="9" r:id="rId3"/>
    <sheet name="Umsatzausfall Detail" sheetId="8" r:id="rId4"/>
    <sheet name="Fixkosten Detail" sheetId="3" r:id="rId5"/>
    <sheet name="Schadensminderungspflicht" sheetId="7" r:id="rId6"/>
    <sheet name="Hintergrunddaten" sheetId="4" r:id="rId7"/>
  </sheets>
  <externalReferences>
    <externalReference r:id="rId8"/>
  </externalReferences>
  <definedNames>
    <definedName name="_xlnm.Print_Area" localSheetId="0">'Allgemeine Daten'!$A$1:$J$67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C25" i="5"/>
  <c r="D15" i="8" l="1"/>
  <c r="C35" i="8" s="1"/>
  <c r="C36" i="8" s="1"/>
  <c r="C38" i="8" s="1"/>
  <c r="D30" i="8"/>
  <c r="D34" i="5"/>
  <c r="E34" i="5"/>
  <c r="D35" i="8"/>
  <c r="D36" i="8" s="1"/>
  <c r="D38" i="8" s="1"/>
  <c r="D38" i="9"/>
  <c r="C30" i="8"/>
  <c r="A3" i="9"/>
  <c r="E16" i="9"/>
  <c r="E26" i="9" s="1"/>
  <c r="C28" i="9" s="1"/>
  <c r="E17" i="9"/>
  <c r="E18" i="9"/>
  <c r="E19" i="9"/>
  <c r="E20" i="9"/>
  <c r="E21" i="9"/>
  <c r="E22" i="9"/>
  <c r="E23" i="9"/>
  <c r="E24" i="9"/>
  <c r="E25" i="9"/>
  <c r="C26" i="9"/>
  <c r="D26" i="9"/>
  <c r="C27" i="9" s="1"/>
  <c r="C31" i="9" l="1"/>
  <c r="C30" i="9"/>
  <c r="D75" i="5"/>
  <c r="E15" i="5" l="1"/>
  <c r="E16" i="5"/>
  <c r="E17" i="5"/>
  <c r="E18" i="5"/>
  <c r="E19" i="5"/>
  <c r="E20" i="5"/>
  <c r="E21" i="5"/>
  <c r="E22" i="5"/>
  <c r="E23" i="5"/>
  <c r="C15" i="8" l="1"/>
  <c r="D60" i="5"/>
  <c r="E60" i="5"/>
  <c r="D58" i="5"/>
  <c r="E58" i="5"/>
  <c r="D38" i="5"/>
  <c r="D36" i="5"/>
  <c r="E38" i="5"/>
  <c r="E36" i="5"/>
  <c r="E40" i="5"/>
  <c r="A3" i="7" l="1"/>
  <c r="E56" i="5" l="1"/>
  <c r="D40" i="5" l="1"/>
  <c r="E14" i="5"/>
  <c r="D42" i="5"/>
  <c r="D44" i="5"/>
  <c r="D46" i="5"/>
  <c r="D48" i="5"/>
  <c r="D50" i="5"/>
  <c r="D52" i="5"/>
  <c r="D54" i="5"/>
  <c r="D56" i="5"/>
  <c r="D62" i="5"/>
  <c r="D64" i="5"/>
  <c r="D66" i="5"/>
  <c r="E42" i="5"/>
  <c r="E44" i="5"/>
  <c r="E46" i="5"/>
  <c r="E48" i="5"/>
  <c r="E50" i="5"/>
  <c r="E52" i="5"/>
  <c r="E54" i="5"/>
  <c r="E62" i="5"/>
  <c r="E64" i="5"/>
  <c r="E66" i="5"/>
  <c r="D78" i="5" s="1"/>
  <c r="D77" i="5" l="1"/>
  <c r="D79" i="5" s="1"/>
  <c r="A3" i="5" l="1"/>
  <c r="E25" i="5" l="1"/>
  <c r="C26" i="5" l="1"/>
  <c r="D80" i="5" s="1"/>
  <c r="D81" i="5" s="1"/>
  <c r="D84" i="5" l="1"/>
  <c r="D83" i="5"/>
  <c r="E32" i="3"/>
  <c r="D32" i="3"/>
</calcChain>
</file>

<file path=xl/sharedStrings.xml><?xml version="1.0" encoding="utf-8"?>
<sst xmlns="http://schemas.openxmlformats.org/spreadsheetml/2006/main" count="203" uniqueCount="128">
  <si>
    <t>Umgründungen im Vergleichszeitraum</t>
  </si>
  <si>
    <t>Teil eines Konzerns</t>
  </si>
  <si>
    <t>Betrachtungszeitraum</t>
  </si>
  <si>
    <t>Betriebliche Versicherungsprämien</t>
  </si>
  <si>
    <t>Sonstige vertragliche betriebsnotwendige Zahlungsverpflichtungen</t>
  </si>
  <si>
    <t>Versicherungsleistungen, die in Abzug zu bringen sind</t>
  </si>
  <si>
    <t>IBAN</t>
  </si>
  <si>
    <t>Kontoinhaber</t>
  </si>
  <si>
    <t>Email-Adresse</t>
  </si>
  <si>
    <t>Telefonnummer</t>
  </si>
  <si>
    <t>Kontaktdaten der Ansprechperson:</t>
  </si>
  <si>
    <t>Firmenname</t>
  </si>
  <si>
    <t>Umsatzausfall</t>
  </si>
  <si>
    <t>Fixkosten</t>
  </si>
  <si>
    <t>Steuerberatungskosten im Zusammenhang mit der Antragstellung</t>
  </si>
  <si>
    <t>Allgemeine Daten</t>
  </si>
  <si>
    <t>Hintergrunddaten</t>
  </si>
  <si>
    <t>X</t>
  </si>
  <si>
    <t>Steuernummern der vergleichbaren wirtschaftlichen Einheiten</t>
  </si>
  <si>
    <t>Steuernummern der weiteren Konzernunternehmen</t>
  </si>
  <si>
    <t>KZ</t>
  </si>
  <si>
    <t>2019</t>
  </si>
  <si>
    <t>Unterlagen</t>
  </si>
  <si>
    <t>Notiz</t>
  </si>
  <si>
    <t>Miete wurde bis 06/20 gestundet</t>
  </si>
  <si>
    <t>Zwischensumme</t>
  </si>
  <si>
    <t>Nr.</t>
  </si>
  <si>
    <t>Miete Schillerplatz</t>
  </si>
  <si>
    <t>Bankauszüge</t>
  </si>
  <si>
    <t>Liste 1</t>
  </si>
  <si>
    <t>Sonstige Anmerkungen</t>
  </si>
  <si>
    <t>Unterschrift der gesetzlichen Vertreter mit Angabe des Datums der Unterfertigung</t>
  </si>
  <si>
    <t>Ich bestätige die Richtigkeit der Berechnung.</t>
  </si>
  <si>
    <t>Liste 2</t>
  </si>
  <si>
    <t>Musterunternehmen</t>
  </si>
  <si>
    <t>Umsatz 2019</t>
  </si>
  <si>
    <t>Umsatzausfall Gesamt</t>
  </si>
  <si>
    <t>-</t>
  </si>
  <si>
    <t>Höhe des Zuschusses:</t>
  </si>
  <si>
    <t>Liste 3</t>
  </si>
  <si>
    <t>Gechäftsraummieten und Pacht</t>
  </si>
  <si>
    <t>Zinsaufwendungen, für Kredite und Darlehen</t>
  </si>
  <si>
    <t>betriebl. Lizenzgebühren</t>
  </si>
  <si>
    <t>Aufw. Strom, Gas u. Telekommunikation</t>
  </si>
  <si>
    <t>Wertverlust bei verderblicher Ware (mind. 50%)</t>
  </si>
  <si>
    <t>Wertverlust bei saisonaler Ware (mind. 50%)</t>
  </si>
  <si>
    <t>Unternehmerlohn</t>
  </si>
  <si>
    <t>Personalaufw. (nur für Bearb. von krisenbedingten Storno und UB)</t>
  </si>
  <si>
    <t>Zwischensumme Fixkosten</t>
  </si>
  <si>
    <t>Berechnung Fixkostenzuschuss</t>
  </si>
  <si>
    <t>abzgl. Versicherungsleistungen</t>
  </si>
  <si>
    <t>Fixkostenzuschuss Gesamt</t>
  </si>
  <si>
    <r>
      <t>Wertverlust bei verderblicher Ware</t>
    </r>
    <r>
      <rPr>
        <sz val="10"/>
        <color theme="1"/>
        <rFont val="Calibri"/>
        <family val="2"/>
        <scheme val="minor"/>
      </rPr>
      <t xml:space="preserve"> (mind. 50%)</t>
    </r>
  </si>
  <si>
    <r>
      <t>Wertverlust bei saisonaler Ware</t>
    </r>
    <r>
      <rPr>
        <sz val="10"/>
        <color theme="1"/>
        <rFont val="Calibri"/>
        <family val="2"/>
        <scheme val="minor"/>
      </rPr>
      <t xml:space="preserve"> (mind. 50%)</t>
    </r>
  </si>
  <si>
    <r>
      <t xml:space="preserve">Personalaufw. </t>
    </r>
    <r>
      <rPr>
        <sz val="10"/>
        <color theme="1"/>
        <rFont val="Calibri"/>
        <family val="2"/>
        <scheme val="minor"/>
      </rPr>
      <t>(nur für Bearb. von krisenbedingten Storno und UB)</t>
    </r>
  </si>
  <si>
    <t>Sonst. vertragl. betriebsnotwendige Zahlungsverpflichtungen</t>
  </si>
  <si>
    <r>
      <t xml:space="preserve">Steuerberatungskosten </t>
    </r>
    <r>
      <rPr>
        <sz val="10"/>
        <color theme="1"/>
        <rFont val="Calibri"/>
        <family val="2"/>
        <scheme val="minor"/>
      </rPr>
      <t>(im Zusammenhang mit der Antragstellung)</t>
    </r>
  </si>
  <si>
    <t>Bilanzierung</t>
  </si>
  <si>
    <t>Zu- und Abfluss</t>
  </si>
  <si>
    <t>Bitte Auswählen</t>
  </si>
  <si>
    <r>
      <t xml:space="preserve">Berechnungsart </t>
    </r>
    <r>
      <rPr>
        <sz val="11"/>
        <color theme="1"/>
        <rFont val="Calibri"/>
        <family val="2"/>
        <scheme val="minor"/>
      </rPr>
      <t>(muss nicht mit der Gewinnermittlungsart des Unternehmens übereinstimmen):</t>
    </r>
  </si>
  <si>
    <t>Stellungnahme Schadensminderung</t>
  </si>
  <si>
    <t>Ich bestätige die Richtigkeit der Stellungnahme.</t>
  </si>
  <si>
    <t>Antrag Fixkostenzuschuss Phase 2</t>
  </si>
  <si>
    <t>Absetzung für Abnutzung RL.4.1.1.lit(b)</t>
  </si>
  <si>
    <t xml:space="preserve">Absetzung für Abnutzung RL.4.1.1.lit(c) </t>
  </si>
  <si>
    <r>
      <t xml:space="preserve">Personalaufw. </t>
    </r>
    <r>
      <rPr>
        <sz val="10"/>
        <color theme="1"/>
        <rFont val="Calibri"/>
        <family val="2"/>
        <scheme val="minor"/>
      </rPr>
      <t>(Mindestbetrieb zu gewährleisten)</t>
    </r>
  </si>
  <si>
    <t>frustrierte Aufwendungen</t>
  </si>
  <si>
    <t>Betrachtungszeitraum 1 (16.9. - 30.9.)</t>
  </si>
  <si>
    <t>Betrachtungszeitraum 2 (Oktober 2020)</t>
  </si>
  <si>
    <t>Betrachtungszeitraum 3 (November 2020)</t>
  </si>
  <si>
    <t>Betrachtungszeitraum 4 (Dezember 2020)</t>
  </si>
  <si>
    <t>Betrachtungszeitraum 5 (Jänner 2021)</t>
  </si>
  <si>
    <t>Betrachtungszeitraum 6 (Februar 2021)</t>
  </si>
  <si>
    <t>Betrachtungszeitraum 7 (März 2021)</t>
  </si>
  <si>
    <t>Betrachtungszeitraum 8 (April 2021)</t>
  </si>
  <si>
    <t>Betrachtungszeitraum 9 (Mai 2021)</t>
  </si>
  <si>
    <t>Betrachtungszeitraum 10 (Juni 2021)</t>
  </si>
  <si>
    <t>Lockdown Umsatzersatz November</t>
  </si>
  <si>
    <t>Lockdown Umsatzersatz 50:50</t>
  </si>
  <si>
    <t>Lücke</t>
  </si>
  <si>
    <t>2020/21</t>
  </si>
  <si>
    <t>oder an folgenden atypischen Gesellschaften eingebracht</t>
  </si>
  <si>
    <t xml:space="preserve">nach §§ 21, 22 und 23 vorliegen, als auch auch auf folgende Anteile </t>
  </si>
  <si>
    <t>an der GesbR oder auf folgende atypische stille Gesellschaften</t>
  </si>
  <si>
    <t>Es handelt sich um eine Neugründung (Umsatz Planungsrechnung)</t>
  </si>
  <si>
    <t xml:space="preserve">Anteil an GesbR oder an atypisch stillen Gesellschaften </t>
  </si>
  <si>
    <t>Antrag bezieht sich sowohl auf das begünstige U., für welche Einkünfte</t>
  </si>
  <si>
    <t>Steuernummer GesbR oder atypische stillen Gesellschaft</t>
  </si>
  <si>
    <r>
      <t>Betrachtungszeiträume Umsatzausfall</t>
    </r>
    <r>
      <rPr>
        <sz val="9"/>
        <color theme="1"/>
        <rFont val="Calibri"/>
        <family val="2"/>
        <scheme val="minor"/>
      </rPr>
      <t xml:space="preserve"> (max. 10, können in einem oder zwei zeitlichen Blöcken gewählt werden)</t>
    </r>
  </si>
  <si>
    <r>
      <t>Betrachtungszeiträume FKZ</t>
    </r>
    <r>
      <rPr>
        <sz val="11"/>
        <color theme="1"/>
        <rFont val="Calibri"/>
        <family val="2"/>
        <scheme val="minor"/>
      </rPr>
      <t xml:space="preserve"> entsprechen dem des Umsatzausfalls</t>
    </r>
  </si>
  <si>
    <t>Berechnung Fixkostenzuschuss Phase 2 (Höchstgrenze 800.000)</t>
  </si>
  <si>
    <t>Höchstbetrag</t>
  </si>
  <si>
    <t xml:space="preserve">-Kredithaftungen in Ausmaß von 100% </t>
  </si>
  <si>
    <t>-Zuschüsse von NPO</t>
  </si>
  <si>
    <t>-Zuwendungen vom Land, Gemeinde o. regionale Fonds</t>
  </si>
  <si>
    <t>Höhe des Zuschusses</t>
  </si>
  <si>
    <t>1. Tranche (80%)</t>
  </si>
  <si>
    <t>2. Tranche (20%)</t>
  </si>
  <si>
    <t>Berechnung:</t>
  </si>
  <si>
    <t>überwiegende Einnahmequelle</t>
  </si>
  <si>
    <t xml:space="preserve">letztveranlagte Jahresumsatz &lt; € 120.000 </t>
  </si>
  <si>
    <t>Voraussetzungen:</t>
  </si>
  <si>
    <t>Pauschalierung</t>
  </si>
  <si>
    <t>Vergleich</t>
  </si>
  <si>
    <t>Variante 1</t>
  </si>
  <si>
    <t>Variante 2</t>
  </si>
  <si>
    <t>-Lockdown Umsatz</t>
  </si>
  <si>
    <t>maximal mögliche Zuschuss nach Abzug Unterstützung</t>
  </si>
  <si>
    <r>
      <t xml:space="preserve">Betrachtungszeiträume Umsatzausfall </t>
    </r>
    <r>
      <rPr>
        <sz val="10"/>
        <color theme="1"/>
        <rFont val="Calibri"/>
        <family val="2"/>
        <scheme val="minor"/>
      </rPr>
      <t>(max. 10, können in einem oder zwei zeitlichen Blöcken gewählt werden)</t>
    </r>
  </si>
  <si>
    <t>Umsatzausfall Gesamt in Prozent</t>
  </si>
  <si>
    <t>Pauschale FKZ-Zuschuss (30% der Umsatzausfälle)</t>
  </si>
  <si>
    <t>Umsatz 2020/21</t>
  </si>
  <si>
    <t>Fixkostenzuschuss</t>
  </si>
  <si>
    <t xml:space="preserve">Leasingraten bzw. Finanzierungskostenanteil der Leasingraten </t>
  </si>
  <si>
    <t>Das Unternehmen hat zumutbare Maßnahmen gesetzt, um die zu deckenden Fixkosten zu reduzieren.</t>
  </si>
  <si>
    <t>Kurzarbeit wurde beantragt</t>
  </si>
  <si>
    <t>Vertragsverhältnisse wurden für die Reduktion von Fixkosten aufgelöst</t>
  </si>
  <si>
    <t>Entschädigungen nach dem Epidemiegesetz</t>
  </si>
  <si>
    <t>Zahlungen aus den Härtefallfonds</t>
  </si>
  <si>
    <t xml:space="preserve">Herabsetzung von Mieten </t>
  </si>
  <si>
    <t xml:space="preserve">folgende Vertragsverhältnisse fallen darunter (bitte taxativ aufzählen): </t>
  </si>
  <si>
    <t>Folgende Maßnahmen wurden zur Schadensminderung der COVID19-Krise vorgenommen:</t>
  </si>
  <si>
    <t>Die laufenden Buchhaltungszahlen wurden auf Einsparungsmöglichkeiten analysiert</t>
  </si>
  <si>
    <t>keine Bonuszahlungen an die Geschäftsführer wurden ausbezahlt</t>
  </si>
  <si>
    <t>keine Gewinnausschüttungen an die Gesellschafter wurden ausbezahlt</t>
  </si>
  <si>
    <t>Überbrückungsgarantien und -kredite wurden beantragt</t>
  </si>
  <si>
    <t>sonstige Maßnahmen zur Schadensminimierungspflicht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</si>
</sst>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AEEA"/>
      <name val="Calibri"/>
      <family val="2"/>
      <scheme val="minor"/>
    </font>
    <font>
      <b/>
      <sz val="14"/>
      <color rgb="FF00AEEA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AEE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indent="1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wrapText="1"/>
    </xf>
    <xf numFmtId="0" fontId="7" fillId="0" borderId="0" xfId="0" applyFont="1"/>
    <xf numFmtId="0" fontId="1" fillId="3" borderId="0" xfId="0" applyFont="1" applyFill="1"/>
    <xf numFmtId="0" fontId="0" fillId="3" borderId="0" xfId="0" applyNumberFormat="1" applyFill="1"/>
    <xf numFmtId="10" fontId="0" fillId="3" borderId="0" xfId="2" applyNumberFormat="1" applyFont="1" applyFill="1"/>
    <xf numFmtId="0" fontId="0" fillId="3" borderId="0" xfId="0" applyFont="1" applyFill="1"/>
    <xf numFmtId="10" fontId="1" fillId="3" borderId="0" xfId="2" applyNumberFormat="1" applyFont="1" applyFill="1"/>
    <xf numFmtId="2" fontId="0" fillId="3" borderId="0" xfId="0" applyNumberFormat="1" applyFill="1"/>
    <xf numFmtId="0" fontId="0" fillId="3" borderId="4" xfId="0" applyFill="1" applyBorder="1"/>
    <xf numFmtId="0" fontId="10" fillId="0" borderId="0" xfId="0" applyFont="1"/>
    <xf numFmtId="164" fontId="0" fillId="3" borderId="0" xfId="1" applyFont="1" applyFill="1"/>
    <xf numFmtId="0" fontId="12" fillId="3" borderId="0" xfId="0" applyFont="1" applyFill="1"/>
    <xf numFmtId="0" fontId="12" fillId="0" borderId="0" xfId="0" applyFont="1"/>
    <xf numFmtId="0" fontId="13" fillId="3" borderId="0" xfId="0" applyFont="1" applyFill="1"/>
    <xf numFmtId="0" fontId="9" fillId="5" borderId="0" xfId="0" applyFont="1" applyFill="1"/>
    <xf numFmtId="0" fontId="8" fillId="3" borderId="0" xfId="0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2" fontId="8" fillId="3" borderId="0" xfId="0" applyNumberFormat="1" applyFont="1" applyFill="1"/>
    <xf numFmtId="164" fontId="8" fillId="3" borderId="0" xfId="1" applyFont="1" applyFill="1"/>
    <xf numFmtId="0" fontId="8" fillId="3" borderId="4" xfId="0" applyFont="1" applyFill="1" applyBorder="1"/>
    <xf numFmtId="2" fontId="8" fillId="3" borderId="4" xfId="0" applyNumberFormat="1" applyFont="1" applyFill="1" applyBorder="1"/>
    <xf numFmtId="0" fontId="7" fillId="3" borderId="5" xfId="0" applyFont="1" applyFill="1" applyBorder="1"/>
    <xf numFmtId="2" fontId="7" fillId="3" borderId="5" xfId="0" applyNumberFormat="1" applyFont="1" applyFill="1" applyBorder="1"/>
    <xf numFmtId="0" fontId="8" fillId="3" borderId="0" xfId="0" applyFont="1" applyFill="1" applyBorder="1"/>
    <xf numFmtId="0" fontId="5" fillId="3" borderId="0" xfId="0" applyFont="1" applyFill="1"/>
    <xf numFmtId="2" fontId="5" fillId="3" borderId="0" xfId="0" applyNumberFormat="1" applyFont="1" applyFill="1"/>
    <xf numFmtId="0" fontId="4" fillId="0" borderId="0" xfId="3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6" fillId="3" borderId="0" xfId="0" applyFont="1" applyFill="1"/>
    <xf numFmtId="0" fontId="14" fillId="5" borderId="0" xfId="0" applyFont="1" applyFill="1"/>
    <xf numFmtId="0" fontId="3" fillId="3" borderId="0" xfId="0" applyFont="1" applyFill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Fill="1" applyBorder="1"/>
    <xf numFmtId="164" fontId="6" fillId="4" borderId="0" xfId="1" applyFont="1" applyFill="1" applyAlignment="1">
      <alignment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4" xfId="0" applyFont="1" applyFill="1" applyBorder="1"/>
    <xf numFmtId="164" fontId="0" fillId="3" borderId="4" xfId="0" applyNumberFormat="1" applyFill="1" applyBorder="1"/>
    <xf numFmtId="10" fontId="0" fillId="3" borderId="4" xfId="2" applyNumberFormat="1" applyFont="1" applyFill="1" applyBorder="1"/>
    <xf numFmtId="0" fontId="0" fillId="3" borderId="0" xfId="0" applyFill="1" applyAlignment="1">
      <alignment horizontal="left"/>
    </xf>
    <xf numFmtId="2" fontId="16" fillId="3" borderId="5" xfId="0" applyNumberFormat="1" applyFont="1" applyFill="1" applyBorder="1"/>
    <xf numFmtId="2" fontId="1" fillId="3" borderId="0" xfId="0" applyNumberFormat="1" applyFont="1" applyFill="1"/>
    <xf numFmtId="2" fontId="8" fillId="3" borderId="0" xfId="0" applyNumberFormat="1" applyFont="1" applyFill="1" applyBorder="1"/>
    <xf numFmtId="2" fontId="16" fillId="3" borderId="0" xfId="0" applyNumberFormat="1" applyFont="1" applyFill="1" applyBorder="1"/>
    <xf numFmtId="2" fontId="0" fillId="3" borderId="4" xfId="0" applyNumberFormat="1" applyFill="1" applyBorder="1"/>
    <xf numFmtId="0" fontId="8" fillId="3" borderId="5" xfId="0" applyFont="1" applyFill="1" applyBorder="1"/>
    <xf numFmtId="9" fontId="8" fillId="3" borderId="0" xfId="2" applyFont="1" applyFill="1" applyBorder="1"/>
    <xf numFmtId="0" fontId="17" fillId="4" borderId="6" xfId="0" applyFont="1" applyFill="1" applyBorder="1" applyAlignment="1">
      <alignment horizontal="center" vertical="center"/>
    </xf>
    <xf numFmtId="0" fontId="18" fillId="0" borderId="0" xfId="0" applyFont="1" applyFill="1"/>
    <xf numFmtId="0" fontId="8" fillId="3" borderId="4" xfId="0" quotePrefix="1" applyFont="1" applyFill="1" applyBorder="1"/>
    <xf numFmtId="164" fontId="0" fillId="3" borderId="4" xfId="1" applyFont="1" applyFill="1" applyBorder="1"/>
    <xf numFmtId="0" fontId="0" fillId="3" borderId="0" xfId="0" applyFont="1" applyFill="1" applyBorder="1"/>
    <xf numFmtId="0" fontId="0" fillId="0" borderId="0" xfId="0" applyAlignment="1">
      <alignment horizontal="right"/>
    </xf>
    <xf numFmtId="9" fontId="0" fillId="0" borderId="0" xfId="2" applyFont="1"/>
    <xf numFmtId="0" fontId="1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ill="1"/>
    <xf numFmtId="164" fontId="8" fillId="3" borderId="4" xfId="1" applyFont="1" applyFill="1" applyBorder="1"/>
    <xf numFmtId="164" fontId="8" fillId="3" borderId="5" xfId="1" applyFont="1" applyFill="1" applyBorder="1"/>
    <xf numFmtId="164" fontId="7" fillId="3" borderId="5" xfId="1" applyFont="1" applyFill="1" applyBorder="1"/>
    <xf numFmtId="0" fontId="5" fillId="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0" applyNumberFormat="1" applyFont="1"/>
    <xf numFmtId="164" fontId="2" fillId="0" borderId="0" xfId="1" applyFont="1" applyFill="1"/>
    <xf numFmtId="164" fontId="1" fillId="0" borderId="0" xfId="1" applyFont="1" applyFill="1"/>
    <xf numFmtId="164" fontId="0" fillId="3" borderId="0" xfId="0" applyNumberFormat="1" applyFont="1" applyFill="1" applyBorder="1"/>
    <xf numFmtId="164" fontId="1" fillId="3" borderId="0" xfId="0" applyNumberFormat="1" applyFont="1" applyFill="1" applyBorder="1"/>
    <xf numFmtId="9" fontId="0" fillId="3" borderId="0" xfId="2" applyFont="1" applyFill="1" applyBorder="1"/>
    <xf numFmtId="0" fontId="1" fillId="3" borderId="5" xfId="0" applyFont="1" applyFill="1" applyBorder="1"/>
    <xf numFmtId="0" fontId="0" fillId="3" borderId="5" xfId="0" applyNumberFormat="1" applyFont="1" applyFill="1" applyBorder="1"/>
    <xf numFmtId="164" fontId="1" fillId="3" borderId="5" xfId="1" applyFont="1" applyFill="1" applyBorder="1"/>
    <xf numFmtId="0" fontId="19" fillId="3" borderId="0" xfId="0" applyFont="1" applyFill="1"/>
    <xf numFmtId="0" fontId="20" fillId="3" borderId="0" xfId="0" applyFont="1" applyFill="1" applyAlignment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4" fillId="0" borderId="0" xfId="3" quotePrefix="1" applyFill="1" applyAlignment="1" applyProtection="1">
      <alignment horizontal="left"/>
      <protection locked="0"/>
    </xf>
    <xf numFmtId="0" fontId="4" fillId="0" borderId="0" xfId="3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23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00A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219075</xdr:rowOff>
        </xdr:from>
        <xdr:to>
          <xdr:col>5</xdr:col>
          <xdr:colOff>895350</xdr:colOff>
          <xdr:row>19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8AFCCFF-F9AD-458F-9AA2-B1D3DB7E8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9525</xdr:rowOff>
        </xdr:from>
        <xdr:to>
          <xdr:col>5</xdr:col>
          <xdr:colOff>885825</xdr:colOff>
          <xdr:row>23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F670359-A4C7-4EB2-8904-45BDC6B417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171450</xdr:rowOff>
        </xdr:from>
        <xdr:to>
          <xdr:col>5</xdr:col>
          <xdr:colOff>885825</xdr:colOff>
          <xdr:row>28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EC8035D0-17A9-4745-9B9F-CEE8E651E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19050</xdr:rowOff>
        </xdr:from>
        <xdr:to>
          <xdr:col>5</xdr:col>
          <xdr:colOff>885825</xdr:colOff>
          <xdr:row>31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D96CC13D-229B-49F2-B3F0-C74971C16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2038350</xdr:colOff>
          <xdr:row>36</xdr:row>
          <xdr:rowOff>9525</xdr:rowOff>
        </xdr:from>
        <xdr:to>
          <xdr:col>5</xdr:col>
          <xdr:colOff>876300</xdr:colOff>
          <xdr:row>37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4A65A2B2-700D-4370-BA00-58A1EB3BA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1</xdr:col>
          <xdr:colOff>885825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5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942975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5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1</xdr:col>
          <xdr:colOff>942975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5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180975</xdr:rowOff>
        </xdr:from>
        <xdr:to>
          <xdr:col>1</xdr:col>
          <xdr:colOff>942975</xdr:colOff>
          <xdr:row>12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5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942975</xdr:colOff>
          <xdr:row>13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5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942975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5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180975</xdr:rowOff>
        </xdr:from>
        <xdr:to>
          <xdr:col>1</xdr:col>
          <xdr:colOff>942975</xdr:colOff>
          <xdr:row>17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5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1</xdr:col>
          <xdr:colOff>942975</xdr:colOff>
          <xdr:row>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5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180975</xdr:rowOff>
        </xdr:from>
        <xdr:to>
          <xdr:col>1</xdr:col>
          <xdr:colOff>942975</xdr:colOff>
          <xdr:row>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5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0</xdr:rowOff>
        </xdr:from>
        <xdr:to>
          <xdr:col>1</xdr:col>
          <xdr:colOff>962025</xdr:colOff>
          <xdr:row>24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5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li/Desktop/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Umsatzausfall Detail"/>
      <sheetName val="Fixkosten Detail"/>
      <sheetName val="Schadensminderungspflicht"/>
      <sheetName val="Hintergrunddaten"/>
    </sheetNames>
    <sheetDataSet>
      <sheetData sheetId="0">
        <row r="6">
          <cell r="D6" t="str">
            <v>Musterunternehmen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4E0976-A428-4B55-8787-2439F705B693}" name="Tabelle13" displayName="Tabelle13" ref="A4:E15" totalsRowShown="0" headerRowDxfId="22" dataDxfId="21" headerRowCellStyle="Komma">
  <autoFilter ref="A4:E15" xr:uid="{93DB630A-F20C-46EE-ACDB-C600103A5C11}"/>
  <tableColumns count="5">
    <tableColumn id="7" xr3:uid="{ABFD0631-C65E-46D6-8B5E-16749E2C0D0E}" name="Nr." dataDxfId="20"/>
    <tableColumn id="1" xr3:uid="{45AFEEB0-50F0-4F79-BDCE-BA6C9D9D8144}" name="Betrachtungszeitraum" dataDxfId="19"/>
    <tableColumn id="3" xr3:uid="{8FDF973B-C868-42CA-A906-B5C4FD35AFA8}" name="2019" dataDxfId="18" dataCellStyle="Komma"/>
    <tableColumn id="4" xr3:uid="{D5F537CA-3770-401A-BDFB-C57AA8FF6F56}" name="2020/21" dataDxfId="17" dataCellStyle="Komma"/>
    <tableColumn id="6" xr3:uid="{DBE1C992-8D8E-4C5B-9B4A-25A956C7887E}" name="Notiz" dataDxfId="16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D910D2-8ED6-4BB4-873D-1F83FF70DDC1}" name="Tabelle134" displayName="Tabelle134" ref="A19:E30" totalsRowShown="0" headerRowDxfId="15" dataDxfId="14" headerRowCellStyle="Komma">
  <autoFilter ref="A19:E30" xr:uid="{E78176A0-1F51-40A5-BEE5-AC4DF4E7A901}"/>
  <tableColumns count="5">
    <tableColumn id="7" xr3:uid="{791E7049-B7DE-4E04-92F3-AF9A8DD08FE7}" name="Nr." dataDxfId="13"/>
    <tableColumn id="1" xr3:uid="{23CE8471-06D0-438D-B4FE-223936A90EDC}" name="Betrachtungszeitraum" dataDxfId="12"/>
    <tableColumn id="3" xr3:uid="{61A3AF85-D584-4DDF-BB15-33C95818C2C6}" name="2019" dataDxfId="11" dataCellStyle="Komma"/>
    <tableColumn id="4" xr3:uid="{BBDEDE6B-CAA6-4D4F-A0D8-129E39234603}" name="2020/21" dataDxfId="10" dataCellStyle="Komma"/>
    <tableColumn id="6" xr3:uid="{EC8BDED1-4FED-447E-83E7-FE94C67A20B6}" name="Notiz" dataDxfId="9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836BBA-9905-469B-ACEF-02D7DBF3E3D1}" name="Tabelle1" displayName="Tabelle1" ref="A1:G32" totalsRowShown="0" headerRowDxfId="8" dataDxfId="7" headerRowCellStyle="Komma">
  <autoFilter ref="A1:G32" xr:uid="{93DB630A-F20C-46EE-ACDB-C600103A5C11}"/>
  <tableColumns count="7">
    <tableColumn id="7" xr3:uid="{DA170922-6B89-4FB8-B217-72A2A5AA7657}" name="Nr." dataDxfId="6"/>
    <tableColumn id="1" xr3:uid="{A05C3066-DAA6-4CD1-ACB2-49C19DDDE7E4}" name="Fixkosten" dataDxfId="5"/>
    <tableColumn id="2" xr3:uid="{D755E0B6-4A90-4DF4-AFFC-257CDF524794}" name="KZ" dataDxfId="4"/>
    <tableColumn id="3" xr3:uid="{6BC3C309-3DFD-41A3-8289-B14AE9E02FF2}" name="2019" dataDxfId="3" dataCellStyle="Komma"/>
    <tableColumn id="4" xr3:uid="{AE5E2ED8-0E63-4C48-AAEB-E1DB090D089E}" name="2020/21" dataDxfId="2" dataCellStyle="Komma"/>
    <tableColumn id="5" xr3:uid="{A301DE5E-C9A1-4266-9F38-36E0A39DE17C}" name="Unterlagen" dataDxfId="1"/>
    <tableColumn id="6" xr3:uid="{A8C4EB54-9E63-47EC-856F-417BDF8A7F59}" name="Notiz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F8F0-E240-43A5-94E5-4F194B920523}">
  <sheetPr codeName="Tabelle2">
    <pageSetUpPr fitToPage="1"/>
  </sheetPr>
  <dimension ref="A2:I66"/>
  <sheetViews>
    <sheetView showGridLines="0" tabSelected="1" view="pageLayout" topLeftCell="A4" zoomScaleNormal="100" zoomScaleSheetLayoutView="100" workbookViewId="0">
      <selection activeCell="F33" sqref="F33"/>
    </sheetView>
  </sheetViews>
  <sheetFormatPr baseColWidth="10" defaultRowHeight="15" x14ac:dyDescent="0.25"/>
  <cols>
    <col min="1" max="1" width="4.42578125" customWidth="1"/>
    <col min="3" max="3" width="19.5703125" customWidth="1"/>
    <col min="4" max="4" width="28.5703125" customWidth="1"/>
    <col min="5" max="5" width="4.28515625" customWidth="1"/>
    <col min="6" max="8" width="14.42578125" customWidth="1"/>
  </cols>
  <sheetData>
    <row r="2" spans="1:8" ht="23.25" x14ac:dyDescent="0.35">
      <c r="D2" s="32" t="s">
        <v>63</v>
      </c>
    </row>
    <row r="4" spans="1:8" x14ac:dyDescent="0.25">
      <c r="A4" s="1" t="s">
        <v>15</v>
      </c>
      <c r="B4" s="1"/>
    </row>
    <row r="6" spans="1:8" x14ac:dyDescent="0.25">
      <c r="B6" t="s">
        <v>11</v>
      </c>
      <c r="D6" s="59" t="s">
        <v>34</v>
      </c>
      <c r="E6" s="58"/>
      <c r="F6" s="58"/>
      <c r="G6" s="58"/>
      <c r="H6" s="57"/>
    </row>
    <row r="8" spans="1:8" x14ac:dyDescent="0.25">
      <c r="B8" t="s">
        <v>7</v>
      </c>
      <c r="D8" s="108"/>
      <c r="E8" s="109"/>
      <c r="F8" s="109"/>
      <c r="G8" s="109"/>
      <c r="H8" s="110"/>
    </row>
    <row r="10" spans="1:8" x14ac:dyDescent="0.25">
      <c r="B10" t="s">
        <v>6</v>
      </c>
      <c r="D10" s="108"/>
      <c r="E10" s="109"/>
      <c r="F10" s="109"/>
      <c r="G10" s="109"/>
      <c r="H10" s="110"/>
    </row>
    <row r="12" spans="1:8" x14ac:dyDescent="0.25">
      <c r="B12" t="s">
        <v>10</v>
      </c>
    </row>
    <row r="14" spans="1:8" x14ac:dyDescent="0.25">
      <c r="B14" t="s">
        <v>8</v>
      </c>
      <c r="D14" s="108"/>
      <c r="E14" s="109"/>
      <c r="F14" s="109"/>
      <c r="G14" s="109"/>
      <c r="H14" s="110"/>
    </row>
    <row r="16" spans="1:8" x14ac:dyDescent="0.25">
      <c r="B16" t="s">
        <v>9</v>
      </c>
      <c r="D16" s="108"/>
      <c r="E16" s="109"/>
      <c r="F16" s="109"/>
      <c r="G16" s="109"/>
      <c r="H16" s="110"/>
    </row>
    <row r="18" spans="2:8" ht="18.75" customHeight="1" x14ac:dyDescent="0.25"/>
    <row r="19" spans="2:8" x14ac:dyDescent="0.25">
      <c r="B19" t="s">
        <v>0</v>
      </c>
      <c r="F19" s="2"/>
    </row>
    <row r="20" spans="2:8" ht="6" customHeight="1" x14ac:dyDescent="0.25">
      <c r="E20" s="56"/>
      <c r="F20" s="6"/>
      <c r="G20" s="56"/>
    </row>
    <row r="21" spans="2:8" x14ac:dyDescent="0.25">
      <c r="B21" t="s">
        <v>18</v>
      </c>
      <c r="E21" s="111"/>
      <c r="F21" s="112"/>
      <c r="G21" s="112"/>
      <c r="H21" s="113"/>
    </row>
    <row r="22" spans="2:8" x14ac:dyDescent="0.25">
      <c r="E22" s="2"/>
      <c r="F22" s="2"/>
      <c r="G22" s="2"/>
    </row>
    <row r="23" spans="2:8" x14ac:dyDescent="0.25">
      <c r="B23" t="s">
        <v>1</v>
      </c>
      <c r="F23" s="2"/>
    </row>
    <row r="24" spans="2:8" ht="7.5" customHeight="1" x14ac:dyDescent="0.25">
      <c r="D24" s="5"/>
      <c r="F24" s="2"/>
    </row>
    <row r="25" spans="2:8" x14ac:dyDescent="0.25">
      <c r="B25" t="s">
        <v>19</v>
      </c>
      <c r="D25" s="5"/>
      <c r="E25" s="111"/>
      <c r="F25" s="112"/>
      <c r="G25" s="112"/>
      <c r="H25" s="113"/>
    </row>
    <row r="26" spans="2:8" ht="6.75" customHeight="1" x14ac:dyDescent="0.25">
      <c r="D26" s="5"/>
      <c r="F26" s="2"/>
    </row>
    <row r="28" spans="2:8" x14ac:dyDescent="0.25">
      <c r="B28" t="s">
        <v>86</v>
      </c>
    </row>
    <row r="29" spans="2:8" x14ac:dyDescent="0.25">
      <c r="B29" t="s">
        <v>82</v>
      </c>
    </row>
    <row r="30" spans="2:8" ht="5.25" customHeight="1" x14ac:dyDescent="0.25">
      <c r="E30" s="70"/>
    </row>
    <row r="31" spans="2:8" ht="15" customHeight="1" x14ac:dyDescent="0.25">
      <c r="B31" t="s">
        <v>87</v>
      </c>
    </row>
    <row r="32" spans="2:8" x14ac:dyDescent="0.25">
      <c r="B32" t="s">
        <v>83</v>
      </c>
    </row>
    <row r="33" spans="2:9" x14ac:dyDescent="0.25">
      <c r="B33" t="s">
        <v>84</v>
      </c>
    </row>
    <row r="34" spans="2:9" ht="6" customHeight="1" x14ac:dyDescent="0.25"/>
    <row r="35" spans="2:9" x14ac:dyDescent="0.25">
      <c r="B35" t="s">
        <v>88</v>
      </c>
      <c r="E35" s="111"/>
      <c r="F35" s="112"/>
      <c r="G35" s="112"/>
      <c r="H35" s="113"/>
    </row>
    <row r="37" spans="2:9" x14ac:dyDescent="0.25">
      <c r="B37" t="s">
        <v>85</v>
      </c>
    </row>
    <row r="42" spans="2:9" s="1" customFormat="1" x14ac:dyDescent="0.25">
      <c r="B42"/>
      <c r="C42"/>
      <c r="D42"/>
      <c r="E42"/>
      <c r="F42"/>
      <c r="G42"/>
    </row>
    <row r="43" spans="2:9" s="1" customFormat="1" x14ac:dyDescent="0.25">
      <c r="B43"/>
      <c r="C43"/>
      <c r="D43"/>
      <c r="E43"/>
      <c r="F43"/>
      <c r="G43"/>
    </row>
    <row r="44" spans="2:9" s="1" customFormat="1" x14ac:dyDescent="0.25">
      <c r="H44" s="115"/>
      <c r="I44" s="116"/>
    </row>
    <row r="45" spans="2:9" s="1" customFormat="1" x14ac:dyDescent="0.25">
      <c r="B45"/>
      <c r="H45" s="115"/>
      <c r="I45" s="116"/>
    </row>
    <row r="46" spans="2:9" s="1" customFormat="1" x14ac:dyDescent="0.25">
      <c r="B46"/>
      <c r="H46" s="115"/>
      <c r="I46" s="116"/>
    </row>
    <row r="47" spans="2:9" s="1" customFormat="1" x14ac:dyDescent="0.25">
      <c r="H47" s="52"/>
      <c r="I47" s="52"/>
    </row>
    <row r="48" spans="2:9" s="1" customFormat="1" ht="3.75" customHeight="1" x14ac:dyDescent="0.25">
      <c r="H48" s="52"/>
      <c r="I48" s="52"/>
    </row>
    <row r="49" spans="2:9" s="1" customFormat="1" x14ac:dyDescent="0.25">
      <c r="B49" s="117"/>
      <c r="C49" s="117"/>
      <c r="D49" s="117"/>
      <c r="E49" s="117"/>
      <c r="F49" s="117"/>
      <c r="G49" s="117"/>
      <c r="H49" s="117"/>
      <c r="I49" s="117"/>
    </row>
    <row r="50" spans="2:9" s="1" customFormat="1" x14ac:dyDescent="0.25">
      <c r="B50" s="117"/>
      <c r="C50" s="117"/>
      <c r="D50" s="117"/>
      <c r="E50" s="117"/>
      <c r="F50" s="117"/>
      <c r="G50" s="117"/>
      <c r="H50" s="117"/>
      <c r="I50" s="117"/>
    </row>
    <row r="51" spans="2:9" s="1" customFormat="1" ht="3.75" customHeight="1" x14ac:dyDescent="0.25">
      <c r="B51" s="53"/>
      <c r="C51" s="53"/>
      <c r="D51" s="53"/>
      <c r="E51" s="53"/>
      <c r="F51" s="53"/>
      <c r="G51" s="53"/>
      <c r="H51" s="53"/>
      <c r="I51" s="53"/>
    </row>
    <row r="52" spans="2:9" s="1" customFormat="1" x14ac:dyDescent="0.25">
      <c r="B52" s="117"/>
      <c r="C52" s="117"/>
      <c r="D52" s="117"/>
      <c r="E52" s="117"/>
      <c r="F52" s="117"/>
      <c r="G52" s="117"/>
      <c r="H52" s="117"/>
      <c r="I52" s="117"/>
    </row>
    <row r="53" spans="2:9" s="1" customFormat="1" ht="3.75" customHeight="1" x14ac:dyDescent="0.25">
      <c r="B53" s="53"/>
      <c r="C53" s="53"/>
      <c r="D53" s="53"/>
      <c r="E53" s="53"/>
      <c r="F53" s="53"/>
      <c r="G53" s="53"/>
      <c r="H53" s="53"/>
      <c r="I53" s="53"/>
    </row>
    <row r="54" spans="2:9" s="1" customFormat="1" x14ac:dyDescent="0.25">
      <c r="B54" s="114"/>
      <c r="C54" s="114"/>
      <c r="D54" s="114"/>
      <c r="E54" s="114"/>
      <c r="F54" s="114"/>
      <c r="G54" s="114"/>
      <c r="H54" s="114"/>
      <c r="I54" s="114"/>
    </row>
    <row r="55" spans="2:9" x14ac:dyDescent="0.25">
      <c r="E55" s="2"/>
      <c r="F55" s="2"/>
      <c r="G55" s="2"/>
    </row>
    <row r="56" spans="2:9" s="1" customFormat="1" x14ac:dyDescent="0.25">
      <c r="D56"/>
      <c r="E56"/>
      <c r="F56"/>
      <c r="G56"/>
      <c r="H56"/>
    </row>
    <row r="58" spans="2:9" x14ac:dyDescent="0.25">
      <c r="B58" s="1"/>
    </row>
    <row r="59" spans="2:9" x14ac:dyDescent="0.25">
      <c r="B59" s="4"/>
    </row>
    <row r="60" spans="2:9" x14ac:dyDescent="0.25">
      <c r="B60" s="4"/>
      <c r="C60" s="3"/>
      <c r="D60" s="3"/>
      <c r="E60" s="3"/>
      <c r="F60" s="3"/>
      <c r="G60" s="3"/>
      <c r="H60" s="3"/>
      <c r="I60" s="3"/>
    </row>
    <row r="62" spans="2:9" x14ac:dyDescent="0.25">
      <c r="B62" s="1"/>
    </row>
    <row r="63" spans="2:9" x14ac:dyDescent="0.25">
      <c r="B63" s="4"/>
    </row>
    <row r="64" spans="2:9" x14ac:dyDescent="0.25">
      <c r="B64" s="4"/>
    </row>
    <row r="65" spans="2:2" x14ac:dyDescent="0.25">
      <c r="B65" s="4"/>
    </row>
    <row r="66" spans="2:2" x14ac:dyDescent="0.25">
      <c r="B66" s="4"/>
    </row>
  </sheetData>
  <sheetProtection selectLockedCells="1"/>
  <mergeCells count="13">
    <mergeCell ref="D8:H8"/>
    <mergeCell ref="D10:H10"/>
    <mergeCell ref="E25:H25"/>
    <mergeCell ref="E21:H21"/>
    <mergeCell ref="B54:I54"/>
    <mergeCell ref="H44:I44"/>
    <mergeCell ref="E35:H35"/>
    <mergeCell ref="D14:H14"/>
    <mergeCell ref="D16:H16"/>
    <mergeCell ref="B49:I50"/>
    <mergeCell ref="B52:I52"/>
    <mergeCell ref="H45:I45"/>
    <mergeCell ref="H46:I46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219075</xdr:rowOff>
                  </from>
                  <to>
                    <xdr:col>5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9525</xdr:rowOff>
                  </from>
                  <to>
                    <xdr:col>5</xdr:col>
                    <xdr:colOff>885825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171450</xdr:rowOff>
                  </from>
                  <to>
                    <xdr:col>5</xdr:col>
                    <xdr:colOff>885825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19050</xdr:rowOff>
                  </from>
                  <to>
                    <xdr:col>5</xdr:col>
                    <xdr:colOff>885825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2038350</xdr:colOff>
                    <xdr:row>36</xdr:row>
                    <xdr:rowOff>9525</xdr:rowOff>
                  </from>
                  <to>
                    <xdr:col>5</xdr:col>
                    <xdr:colOff>876300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972CAE-A9CB-4F0D-BC4E-12568C844BC3}">
          <x14:formula1>
            <xm:f>Hintergrunddaten!$A$4:$A$5</xm:f>
          </x14:formula1>
          <xm:sqref>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1ED5-0A0B-4B12-AAE8-42B05CE551A1}">
  <sheetPr codeName="Tabelle3"/>
  <dimension ref="A1:E114"/>
  <sheetViews>
    <sheetView view="pageLayout" topLeftCell="A73" zoomScaleNormal="100" workbookViewId="0">
      <selection activeCell="B44" sqref="B44"/>
    </sheetView>
  </sheetViews>
  <sheetFormatPr baseColWidth="10" defaultRowHeight="15" x14ac:dyDescent="0.25"/>
  <cols>
    <col min="1" max="1" width="3.42578125" customWidth="1"/>
    <col min="2" max="2" width="41.28515625" customWidth="1"/>
    <col min="3" max="3" width="16.28515625" customWidth="1"/>
    <col min="4" max="4" width="15.140625" customWidth="1"/>
    <col min="5" max="5" width="15.5703125" bestFit="1" customWidth="1"/>
  </cols>
  <sheetData>
    <row r="1" spans="1:5" x14ac:dyDescent="0.25">
      <c r="A1" s="5"/>
      <c r="B1" s="5"/>
      <c r="C1" s="5"/>
      <c r="D1" s="5"/>
      <c r="E1" s="5"/>
    </row>
    <row r="2" spans="1:5" ht="23.25" x14ac:dyDescent="0.35">
      <c r="A2" s="55" t="s">
        <v>91</v>
      </c>
      <c r="B2" s="37"/>
      <c r="C2" s="37"/>
      <c r="D2" s="37"/>
      <c r="E2" s="37"/>
    </row>
    <row r="3" spans="1:5" ht="18.75" x14ac:dyDescent="0.3">
      <c r="A3" s="54" t="str">
        <f>'Allgemeine Daten'!D6</f>
        <v>Musterunternehmen</v>
      </c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25" t="s">
        <v>60</v>
      </c>
      <c r="B5" s="5"/>
      <c r="C5" s="5"/>
      <c r="D5" s="5"/>
      <c r="E5" s="5"/>
    </row>
    <row r="6" spans="1:5" x14ac:dyDescent="0.25">
      <c r="A6" s="118" t="s">
        <v>59</v>
      </c>
      <c r="B6" s="118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ht="18.75" x14ac:dyDescent="0.3">
      <c r="A8" s="36" t="s">
        <v>12</v>
      </c>
      <c r="B8" s="5"/>
      <c r="C8" s="5"/>
      <c r="D8" s="5"/>
      <c r="E8" s="5"/>
    </row>
    <row r="9" spans="1:5" x14ac:dyDescent="0.25">
      <c r="A9" s="6"/>
      <c r="B9" s="5"/>
      <c r="C9" s="5"/>
      <c r="D9" s="5"/>
      <c r="E9" s="5"/>
    </row>
    <row r="10" spans="1:5" x14ac:dyDescent="0.25">
      <c r="A10" s="5" t="s">
        <v>89</v>
      </c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67" t="s">
        <v>35</v>
      </c>
      <c r="D12" s="67" t="s">
        <v>112</v>
      </c>
      <c r="E12" s="67" t="s">
        <v>12</v>
      </c>
    </row>
    <row r="13" spans="1:5" ht="5.85" customHeight="1" x14ac:dyDescent="0.25">
      <c r="A13" s="5"/>
      <c r="B13" s="5"/>
      <c r="C13" s="7"/>
      <c r="D13" s="7"/>
      <c r="E13" s="7"/>
    </row>
    <row r="14" spans="1:5" x14ac:dyDescent="0.25">
      <c r="A14" s="5">
        <v>1</v>
      </c>
      <c r="B14" s="5" t="s">
        <v>68</v>
      </c>
      <c r="C14" s="33">
        <v>1000</v>
      </c>
      <c r="D14" s="33">
        <v>100</v>
      </c>
      <c r="E14" s="27">
        <f>IF(D14="","",1-(D14/C14))</f>
        <v>0.9</v>
      </c>
    </row>
    <row r="15" spans="1:5" x14ac:dyDescent="0.25">
      <c r="A15" s="5">
        <v>2</v>
      </c>
      <c r="B15" s="5" t="s">
        <v>37</v>
      </c>
      <c r="C15" s="33"/>
      <c r="D15" s="33"/>
      <c r="E15" s="27" t="str">
        <f t="shared" ref="E15:E23" si="0">IF(D15="","",1-(D15/C15))</f>
        <v/>
      </c>
    </row>
    <row r="16" spans="1:5" x14ac:dyDescent="0.25">
      <c r="A16" s="5">
        <v>3</v>
      </c>
      <c r="B16" s="5" t="s">
        <v>37</v>
      </c>
      <c r="C16" s="33"/>
      <c r="D16" s="33"/>
      <c r="E16" s="27" t="str">
        <f t="shared" si="0"/>
        <v/>
      </c>
    </row>
    <row r="17" spans="1:5" x14ac:dyDescent="0.25">
      <c r="A17" s="5">
        <v>4</v>
      </c>
      <c r="B17" s="5" t="s">
        <v>37</v>
      </c>
      <c r="C17" s="33"/>
      <c r="D17" s="33"/>
      <c r="E17" s="27" t="str">
        <f t="shared" si="0"/>
        <v/>
      </c>
    </row>
    <row r="18" spans="1:5" x14ac:dyDescent="0.25">
      <c r="A18" s="5">
        <v>5</v>
      </c>
      <c r="B18" s="5" t="s">
        <v>37</v>
      </c>
      <c r="C18" s="33"/>
      <c r="D18" s="33"/>
      <c r="E18" s="27" t="str">
        <f t="shared" si="0"/>
        <v/>
      </c>
    </row>
    <row r="19" spans="1:5" x14ac:dyDescent="0.25">
      <c r="A19" s="5">
        <v>6</v>
      </c>
      <c r="B19" s="5" t="s">
        <v>37</v>
      </c>
      <c r="C19" s="33"/>
      <c r="D19" s="33"/>
      <c r="E19" s="27" t="str">
        <f t="shared" si="0"/>
        <v/>
      </c>
    </row>
    <row r="20" spans="1:5" x14ac:dyDescent="0.25">
      <c r="A20" s="5">
        <v>7</v>
      </c>
      <c r="B20" s="5" t="s">
        <v>37</v>
      </c>
      <c r="C20" s="33"/>
      <c r="D20" s="33"/>
      <c r="E20" s="27" t="str">
        <f t="shared" si="0"/>
        <v/>
      </c>
    </row>
    <row r="21" spans="1:5" x14ac:dyDescent="0.25">
      <c r="A21" s="5">
        <v>8</v>
      </c>
      <c r="B21" s="5" t="s">
        <v>37</v>
      </c>
      <c r="C21" s="33"/>
      <c r="D21" s="33"/>
      <c r="E21" s="27" t="str">
        <f t="shared" si="0"/>
        <v/>
      </c>
    </row>
    <row r="22" spans="1:5" x14ac:dyDescent="0.25">
      <c r="A22" s="5">
        <v>9</v>
      </c>
      <c r="B22" s="5" t="s">
        <v>37</v>
      </c>
      <c r="C22" s="33"/>
      <c r="D22" s="33"/>
      <c r="E22" s="27" t="str">
        <f t="shared" si="0"/>
        <v/>
      </c>
    </row>
    <row r="23" spans="1:5" x14ac:dyDescent="0.25">
      <c r="A23" s="5">
        <v>10</v>
      </c>
      <c r="B23" s="5" t="s">
        <v>37</v>
      </c>
      <c r="C23" s="33"/>
      <c r="D23" s="33"/>
      <c r="E23" s="27" t="str">
        <f t="shared" si="0"/>
        <v/>
      </c>
    </row>
    <row r="24" spans="1:5" x14ac:dyDescent="0.25">
      <c r="A24" s="5"/>
      <c r="B24" s="5"/>
      <c r="C24" s="5"/>
      <c r="D24" s="5"/>
      <c r="E24" s="5"/>
    </row>
    <row r="25" spans="1:5" x14ac:dyDescent="0.25">
      <c r="A25" s="71" t="s">
        <v>36</v>
      </c>
      <c r="B25" s="31"/>
      <c r="C25" s="72">
        <f>SUM(C14:C23)</f>
        <v>1000</v>
      </c>
      <c r="D25" s="72">
        <f>SUM(D14:D23)</f>
        <v>100</v>
      </c>
      <c r="E25" s="73">
        <f>1-(D25/C25)</f>
        <v>0.9</v>
      </c>
    </row>
    <row r="26" spans="1:5" x14ac:dyDescent="0.25">
      <c r="A26" s="25" t="s">
        <v>38</v>
      </c>
      <c r="B26" s="26"/>
      <c r="C26" s="29">
        <f>E25</f>
        <v>0.9</v>
      </c>
      <c r="D26" s="5"/>
      <c r="E26" s="5"/>
    </row>
    <row r="27" spans="1:5" x14ac:dyDescent="0.25">
      <c r="A27" s="5"/>
      <c r="B27" s="26"/>
      <c r="C27" s="5"/>
      <c r="D27" s="5"/>
      <c r="E27" s="5"/>
    </row>
    <row r="28" spans="1:5" ht="18.75" x14ac:dyDescent="0.3">
      <c r="A28" s="36" t="s">
        <v>13</v>
      </c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28" t="s">
        <v>90</v>
      </c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ht="15.75" x14ac:dyDescent="0.25">
      <c r="A32" s="41" t="s">
        <v>20</v>
      </c>
      <c r="B32" s="42" t="s">
        <v>13</v>
      </c>
      <c r="C32" s="42"/>
      <c r="D32" s="66">
        <v>2019</v>
      </c>
      <c r="E32" s="66">
        <v>2020</v>
      </c>
    </row>
    <row r="33" spans="1:5" ht="5.85" customHeight="1" x14ac:dyDescent="0.25">
      <c r="A33" s="5"/>
      <c r="B33" s="5"/>
      <c r="C33" s="5"/>
      <c r="D33" s="44"/>
      <c r="E33" s="44"/>
    </row>
    <row r="34" spans="1:5" ht="15.75" x14ac:dyDescent="0.25">
      <c r="A34" s="5">
        <v>1</v>
      </c>
      <c r="B34" s="38" t="s">
        <v>40</v>
      </c>
      <c r="C34" s="38"/>
      <c r="D34" s="44">
        <f>SUMIF('Fixkosten Detail'!$C$2:$C$31,'Berechnung Übersicht'!A34,'Fixkosten Detail'!$D$2:$D$31)</f>
        <v>0</v>
      </c>
      <c r="E34" s="44">
        <f>SUMIF('Fixkosten Detail'!$C$2:$C$31,'Berechnung Übersicht'!A34,'Fixkosten Detail'!$E$2:$E$31)</f>
        <v>0</v>
      </c>
    </row>
    <row r="35" spans="1:5" ht="6.75" customHeight="1" x14ac:dyDescent="0.25">
      <c r="A35" s="5"/>
      <c r="B35" s="38"/>
      <c r="C35" s="38"/>
      <c r="D35" s="44"/>
      <c r="E35" s="44"/>
    </row>
    <row r="36" spans="1:5" ht="15.75" x14ac:dyDescent="0.25">
      <c r="A36" s="5">
        <v>2</v>
      </c>
      <c r="B36" s="38" t="s">
        <v>64</v>
      </c>
      <c r="C36" s="38"/>
      <c r="D36" s="44">
        <f>SUMIF('Fixkosten Detail'!$C$2:$C$31,'Berechnung Übersicht'!A36,'Fixkosten Detail'!$D$2:$D$31)</f>
        <v>1000</v>
      </c>
      <c r="E36" s="44">
        <f>SUMIF('Fixkosten Detail'!$C$2:$C$31,'Berechnung Übersicht'!A36,'Fixkosten Detail'!$E$2:$E$31)</f>
        <v>500</v>
      </c>
    </row>
    <row r="37" spans="1:5" ht="6.75" customHeight="1" x14ac:dyDescent="0.25">
      <c r="A37" s="5"/>
      <c r="B37" s="38"/>
      <c r="C37" s="38"/>
      <c r="D37" s="44"/>
      <c r="E37" s="44"/>
    </row>
    <row r="38" spans="1:5" ht="15.75" x14ac:dyDescent="0.25">
      <c r="A38" s="5">
        <v>3</v>
      </c>
      <c r="B38" s="38" t="s">
        <v>65</v>
      </c>
      <c r="C38" s="38"/>
      <c r="D38" s="44">
        <f>SUMIF('Fixkosten Detail'!$C$2:$C$31,'Berechnung Übersicht'!A38,'Fixkosten Detail'!$D$2:$D$31)</f>
        <v>0</v>
      </c>
      <c r="E38" s="44">
        <f>SUMIF('Fixkosten Detail'!$C$2:$C$31,'Berechnung Übersicht'!A38,'Fixkosten Detail'!$E$2:$E$31)</f>
        <v>0</v>
      </c>
    </row>
    <row r="39" spans="1:5" ht="5.85" customHeight="1" x14ac:dyDescent="0.25">
      <c r="A39" s="5"/>
      <c r="B39" s="38"/>
      <c r="C39" s="38"/>
      <c r="D39" s="44"/>
      <c r="E39" s="44"/>
    </row>
    <row r="40" spans="1:5" ht="15.75" x14ac:dyDescent="0.25">
      <c r="A40" s="5">
        <v>4</v>
      </c>
      <c r="B40" s="38" t="s">
        <v>3</v>
      </c>
      <c r="C40" s="38"/>
      <c r="D40" s="44">
        <f>SUMIF('Fixkosten Detail'!$C$2:$C$31,'Berechnung Übersicht'!A40,'Fixkosten Detail'!$D$2:$D$31)</f>
        <v>0</v>
      </c>
      <c r="E40" s="44">
        <f>SUMIF('Fixkosten Detail'!$C$2:$C$31,'Berechnung Übersicht'!A40,'Fixkosten Detail'!$E$2:$E$31)</f>
        <v>0</v>
      </c>
    </row>
    <row r="41" spans="1:5" ht="5.85" customHeight="1" x14ac:dyDescent="0.25">
      <c r="A41" s="5"/>
      <c r="B41" s="38"/>
      <c r="C41" s="38"/>
      <c r="D41" s="44"/>
      <c r="E41" s="44"/>
    </row>
    <row r="42" spans="1:5" ht="15.75" x14ac:dyDescent="0.25">
      <c r="A42" s="5">
        <v>5</v>
      </c>
      <c r="B42" s="38" t="s">
        <v>41</v>
      </c>
      <c r="C42" s="38"/>
      <c r="D42" s="44">
        <f>SUMIF('Fixkosten Detail'!$C$2:$C$31,'Berechnung Übersicht'!A42,'Fixkosten Detail'!$D$2:$D$31)</f>
        <v>0</v>
      </c>
      <c r="E42" s="44">
        <f>SUMIF('Fixkosten Detail'!$C$2:$C$31,'Berechnung Übersicht'!A42,'Fixkosten Detail'!$E$2:$E$31)</f>
        <v>0</v>
      </c>
    </row>
    <row r="43" spans="1:5" ht="5.85" customHeight="1" x14ac:dyDescent="0.25">
      <c r="A43" s="5"/>
      <c r="B43" s="38"/>
      <c r="C43" s="38"/>
      <c r="D43" s="44"/>
      <c r="E43" s="44"/>
    </row>
    <row r="44" spans="1:5" ht="15" customHeight="1" x14ac:dyDescent="0.25">
      <c r="A44" s="5">
        <v>6</v>
      </c>
      <c r="B44" s="39" t="s">
        <v>114</v>
      </c>
      <c r="C44" s="40"/>
      <c r="D44" s="44">
        <f>SUMIF('Fixkosten Detail'!$C$2:$C$31,'Berechnung Übersicht'!A44,'Fixkosten Detail'!$D$2:$D$31)</f>
        <v>0</v>
      </c>
      <c r="E44" s="44">
        <f>SUMIF('Fixkosten Detail'!$C$2:$C$31,'Berechnung Übersicht'!A44,'Fixkosten Detail'!$E$2:$E$31)</f>
        <v>0</v>
      </c>
    </row>
    <row r="45" spans="1:5" ht="5.85" customHeight="1" x14ac:dyDescent="0.25">
      <c r="A45" s="5"/>
      <c r="B45" s="39"/>
      <c r="C45" s="40"/>
      <c r="D45" s="44"/>
      <c r="E45" s="44"/>
    </row>
    <row r="46" spans="1:5" ht="15.75" x14ac:dyDescent="0.25">
      <c r="A46" s="5">
        <v>7</v>
      </c>
      <c r="B46" s="38" t="s">
        <v>42</v>
      </c>
      <c r="C46" s="38"/>
      <c r="D46" s="44">
        <f>SUMIF('Fixkosten Detail'!$C$2:$C$31,'Berechnung Übersicht'!A46,'Fixkosten Detail'!$D$2:$D$31)</f>
        <v>0</v>
      </c>
      <c r="E46" s="44">
        <f>SUMIF('Fixkosten Detail'!$C$2:$C$31,'Berechnung Übersicht'!A46,'Fixkosten Detail'!$E$2:$E$31)</f>
        <v>0</v>
      </c>
    </row>
    <row r="47" spans="1:5" ht="5.85" customHeight="1" x14ac:dyDescent="0.25">
      <c r="A47" s="5"/>
      <c r="B47" s="38"/>
      <c r="C47" s="38"/>
      <c r="D47" s="44"/>
      <c r="E47" s="44"/>
    </row>
    <row r="48" spans="1:5" ht="15.75" x14ac:dyDescent="0.25">
      <c r="A48" s="5">
        <v>8</v>
      </c>
      <c r="B48" s="38" t="s">
        <v>43</v>
      </c>
      <c r="C48" s="38"/>
      <c r="D48" s="44">
        <f>SUMIF('Fixkosten Detail'!$C$2:$C$31,'Berechnung Übersicht'!A48,'Fixkosten Detail'!$D$2:$D$31)</f>
        <v>0</v>
      </c>
      <c r="E48" s="44">
        <f>SUMIF('Fixkosten Detail'!$C$2:$C$31,'Berechnung Übersicht'!A48,'Fixkosten Detail'!$E$2:$E$31)</f>
        <v>0</v>
      </c>
    </row>
    <row r="49" spans="1:5" ht="5.85" customHeight="1" x14ac:dyDescent="0.25">
      <c r="A49" s="5"/>
      <c r="B49" s="38"/>
      <c r="C49" s="38"/>
      <c r="D49" s="44"/>
      <c r="E49" s="44"/>
    </row>
    <row r="50" spans="1:5" ht="15.75" x14ac:dyDescent="0.25">
      <c r="A50" s="5">
        <v>9</v>
      </c>
      <c r="B50" s="38" t="s">
        <v>52</v>
      </c>
      <c r="C50" s="38"/>
      <c r="D50" s="44">
        <f>SUMIF('Fixkosten Detail'!$C$2:$C$31,'Berechnung Übersicht'!A50,'Fixkosten Detail'!$D$2:$D$31)</f>
        <v>0</v>
      </c>
      <c r="E50" s="44">
        <f>SUMIF('Fixkosten Detail'!$C$2:$C$31,'Berechnung Übersicht'!A50,'Fixkosten Detail'!$E$2:$E$31)</f>
        <v>0</v>
      </c>
    </row>
    <row r="51" spans="1:5" ht="5.85" customHeight="1" x14ac:dyDescent="0.25">
      <c r="A51" s="5"/>
      <c r="B51" s="38"/>
      <c r="C51" s="38"/>
      <c r="D51" s="44"/>
      <c r="E51" s="44"/>
    </row>
    <row r="52" spans="1:5" ht="15.75" x14ac:dyDescent="0.25">
      <c r="A52" s="5">
        <v>10</v>
      </c>
      <c r="B52" s="38" t="s">
        <v>53</v>
      </c>
      <c r="C52" s="38"/>
      <c r="D52" s="44">
        <f>SUMIF('Fixkosten Detail'!$C$2:$C$31,'Berechnung Übersicht'!A52,'Fixkosten Detail'!$D$2:$D$31)</f>
        <v>0</v>
      </c>
      <c r="E52" s="44">
        <f>SUMIF('Fixkosten Detail'!$C$2:$C$31,'Berechnung Übersicht'!A52,'Fixkosten Detail'!$E$2:$E$31)</f>
        <v>0</v>
      </c>
    </row>
    <row r="53" spans="1:5" ht="5.85" customHeight="1" x14ac:dyDescent="0.25">
      <c r="A53" s="5"/>
      <c r="B53" s="38"/>
      <c r="C53" s="38"/>
      <c r="D53" s="44"/>
      <c r="E53" s="44"/>
    </row>
    <row r="54" spans="1:5" ht="15.75" x14ac:dyDescent="0.25">
      <c r="A54" s="5">
        <v>11</v>
      </c>
      <c r="B54" s="38" t="s">
        <v>46</v>
      </c>
      <c r="C54" s="38"/>
      <c r="D54" s="44">
        <f>SUMIF('Fixkosten Detail'!$C$2:$C$31,'Berechnung Übersicht'!A54,'Fixkosten Detail'!$D$2:$D$31)</f>
        <v>0</v>
      </c>
      <c r="E54" s="44">
        <f>SUMIF('Fixkosten Detail'!$C$2:$C$31,'Berechnung Übersicht'!A54,'Fixkosten Detail'!$E$2:$E$31)</f>
        <v>0</v>
      </c>
    </row>
    <row r="55" spans="1:5" ht="5.85" customHeight="1" x14ac:dyDescent="0.25">
      <c r="A55" s="5"/>
      <c r="B55" s="38"/>
      <c r="C55" s="38"/>
      <c r="D55" s="44"/>
      <c r="E55" s="44"/>
    </row>
    <row r="56" spans="1:5" ht="15.75" x14ac:dyDescent="0.25">
      <c r="A56" s="5">
        <v>12</v>
      </c>
      <c r="B56" s="38" t="s">
        <v>54</v>
      </c>
      <c r="C56" s="38"/>
      <c r="D56" s="44">
        <f>SUMIF('Fixkosten Detail'!$C$2:$C$31,'Berechnung Übersicht'!A56,'Fixkosten Detail'!$D$2:$D$31)</f>
        <v>0</v>
      </c>
      <c r="E56" s="44">
        <f>SUMIF('Fixkosten Detail'!$C$2:$C$31,'Berechnung Übersicht'!A56,'Fixkosten Detail'!$E$2:$E$31)</f>
        <v>0</v>
      </c>
    </row>
    <row r="57" spans="1:5" ht="6.75" customHeight="1" x14ac:dyDescent="0.25">
      <c r="A57" s="5"/>
      <c r="B57" s="38"/>
      <c r="C57" s="38"/>
      <c r="D57" s="44"/>
      <c r="E57" s="44"/>
    </row>
    <row r="58" spans="1:5" ht="15.75" x14ac:dyDescent="0.25">
      <c r="A58" s="5">
        <v>13</v>
      </c>
      <c r="B58" s="38" t="s">
        <v>66</v>
      </c>
      <c r="C58" s="38"/>
      <c r="D58" s="44">
        <f>SUMIF('Fixkosten Detail'!$C$2:$C$31,'Berechnung Übersicht'!A58,'Fixkosten Detail'!$D$2:$D$31)</f>
        <v>0</v>
      </c>
      <c r="E58" s="44">
        <f>SUMIF('Fixkosten Detail'!$C$2:$C$31,'Berechnung Übersicht'!A58,'Fixkosten Detail'!$E$2:$E$31)</f>
        <v>0</v>
      </c>
    </row>
    <row r="59" spans="1:5" ht="6.75" customHeight="1" x14ac:dyDescent="0.25">
      <c r="A59" s="5"/>
      <c r="B59" s="38"/>
      <c r="C59" s="38"/>
      <c r="D59" s="44"/>
      <c r="E59" s="44"/>
    </row>
    <row r="60" spans="1:5" ht="15.75" x14ac:dyDescent="0.25">
      <c r="A60" s="5">
        <v>14</v>
      </c>
      <c r="B60" s="38" t="s">
        <v>67</v>
      </c>
      <c r="C60" s="38"/>
      <c r="D60" s="44">
        <f>SUMIF('Fixkosten Detail'!$C$2:$C$31,'Berechnung Übersicht'!A60,'Fixkosten Detail'!$D$2:$D$31)</f>
        <v>0</v>
      </c>
      <c r="E60" s="44">
        <f>SUMIF('Fixkosten Detail'!$C$2:$C$31,'Berechnung Übersicht'!A60,'Fixkosten Detail'!$E$2:$E$31)</f>
        <v>0</v>
      </c>
    </row>
    <row r="61" spans="1:5" ht="5.85" customHeight="1" x14ac:dyDescent="0.25">
      <c r="A61" s="5"/>
      <c r="B61" s="38"/>
      <c r="C61" s="38"/>
      <c r="D61" s="44"/>
      <c r="E61" s="44"/>
    </row>
    <row r="62" spans="1:5" ht="15" customHeight="1" x14ac:dyDescent="0.25">
      <c r="A62" s="5">
        <v>15</v>
      </c>
      <c r="B62" s="38" t="s">
        <v>55</v>
      </c>
      <c r="C62" s="38"/>
      <c r="D62" s="44">
        <f>SUMIF('Fixkosten Detail'!$C$2:$C$31,'Berechnung Übersicht'!A62,'Fixkosten Detail'!$D$2:$D$31)</f>
        <v>0</v>
      </c>
      <c r="E62" s="44">
        <f>SUMIF('Fixkosten Detail'!$C$2:$C$31,'Berechnung Übersicht'!A62,'Fixkosten Detail'!$E$2:$E$31)</f>
        <v>0</v>
      </c>
    </row>
    <row r="63" spans="1:5" ht="5.85" customHeight="1" x14ac:dyDescent="0.25">
      <c r="A63" s="5"/>
      <c r="B63" s="38"/>
      <c r="C63" s="38"/>
      <c r="D63" s="44"/>
      <c r="E63" s="44"/>
    </row>
    <row r="64" spans="1:5" ht="15.75" x14ac:dyDescent="0.25">
      <c r="A64" s="5">
        <v>16</v>
      </c>
      <c r="B64" s="38" t="s">
        <v>56</v>
      </c>
      <c r="C64" s="38"/>
      <c r="D64" s="44">
        <f>SUMIF('Fixkosten Detail'!$C$2:$C$31,'Berechnung Übersicht'!A64,'Fixkosten Detail'!$D$2:$D$31)</f>
        <v>0</v>
      </c>
      <c r="E64" s="44">
        <f>SUMIF('Fixkosten Detail'!$C$2:$C$31,'Berechnung Übersicht'!A64,'Fixkosten Detail'!$E$2:$E$31)</f>
        <v>0</v>
      </c>
    </row>
    <row r="65" spans="1:5" ht="5.85" customHeight="1" x14ac:dyDescent="0.25">
      <c r="A65" s="5"/>
      <c r="B65" s="38"/>
      <c r="C65" s="38"/>
      <c r="D65" s="44"/>
      <c r="E65" s="44"/>
    </row>
    <row r="66" spans="1:5" ht="15.75" x14ac:dyDescent="0.25">
      <c r="A66" s="5">
        <v>17</v>
      </c>
      <c r="B66" s="38" t="s">
        <v>5</v>
      </c>
      <c r="C66" s="38"/>
      <c r="D66" s="44">
        <f>SUMIF('Fixkosten Detail'!$C$2:$C$31,'Berechnung Übersicht'!A66,'Fixkosten Detail'!$D$2:$D$31)</f>
        <v>0</v>
      </c>
      <c r="E66" s="44">
        <f>SUMIF('Fixkosten Detail'!$C$2:$C$31,'Berechnung Übersicht'!A66,'Fixkosten Detail'!$E$2:$E$31)</f>
        <v>0</v>
      </c>
    </row>
    <row r="67" spans="1:5" ht="15.75" x14ac:dyDescent="0.25">
      <c r="A67" s="5"/>
      <c r="B67" s="38"/>
      <c r="C67" s="38"/>
      <c r="D67" s="44"/>
      <c r="E67" s="44"/>
    </row>
    <row r="68" spans="1:5" ht="18.75" x14ac:dyDescent="0.3">
      <c r="A68" s="36" t="s">
        <v>49</v>
      </c>
      <c r="B68" s="38"/>
      <c r="C68" s="38"/>
      <c r="D68" s="44"/>
      <c r="E68" s="44"/>
    </row>
    <row r="69" spans="1:5" s="35" customFormat="1" x14ac:dyDescent="0.25">
      <c r="A69" s="34"/>
      <c r="B69" s="34"/>
      <c r="C69" s="34"/>
      <c r="D69" s="34"/>
      <c r="E69" s="34"/>
    </row>
    <row r="70" spans="1:5" s="35" customFormat="1" ht="15.75" x14ac:dyDescent="0.25">
      <c r="A70" s="34"/>
      <c r="B70" s="38" t="s">
        <v>92</v>
      </c>
      <c r="C70" s="76"/>
      <c r="D70" s="44">
        <v>800000</v>
      </c>
      <c r="E70" s="34"/>
    </row>
    <row r="71" spans="1:5" s="35" customFormat="1" ht="15.75" x14ac:dyDescent="0.25">
      <c r="A71" s="34"/>
      <c r="B71" s="38" t="s">
        <v>93</v>
      </c>
      <c r="C71" s="30"/>
      <c r="D71" s="44">
        <v>700000</v>
      </c>
      <c r="E71" s="34"/>
    </row>
    <row r="72" spans="1:5" s="35" customFormat="1" ht="15.75" x14ac:dyDescent="0.25">
      <c r="A72" s="34"/>
      <c r="B72" s="38" t="s">
        <v>95</v>
      </c>
      <c r="C72" s="30"/>
      <c r="D72" s="44">
        <v>0</v>
      </c>
      <c r="E72" s="34"/>
    </row>
    <row r="73" spans="1:5" s="35" customFormat="1" ht="15.75" x14ac:dyDescent="0.25">
      <c r="A73" s="34"/>
      <c r="B73" s="38" t="s">
        <v>94</v>
      </c>
      <c r="C73" s="30"/>
      <c r="D73" s="44">
        <v>0</v>
      </c>
      <c r="E73" s="34"/>
    </row>
    <row r="74" spans="1:5" s="35" customFormat="1" ht="15.75" x14ac:dyDescent="0.25">
      <c r="A74" s="34"/>
      <c r="B74" s="84" t="s">
        <v>107</v>
      </c>
      <c r="C74" s="79"/>
      <c r="D74" s="44">
        <v>0</v>
      </c>
      <c r="E74" s="34"/>
    </row>
    <row r="75" spans="1:5" s="35" customFormat="1" ht="16.5" thickBot="1" x14ac:dyDescent="0.3">
      <c r="A75" s="34"/>
      <c r="B75" s="80" t="s">
        <v>108</v>
      </c>
      <c r="C75" s="75"/>
      <c r="D75" s="93">
        <f>+D70-D71-D72-D73-D74</f>
        <v>100000</v>
      </c>
      <c r="E75" s="34"/>
    </row>
    <row r="76" spans="1:5" s="35" customFormat="1" ht="16.5" thickTop="1" x14ac:dyDescent="0.25">
      <c r="A76" s="34"/>
      <c r="B76" s="38"/>
      <c r="C76" s="78"/>
      <c r="D76" s="77"/>
      <c r="E76" s="34"/>
    </row>
    <row r="77" spans="1:5" s="35" customFormat="1" ht="15.75" x14ac:dyDescent="0.25">
      <c r="A77" s="34"/>
      <c r="B77" s="38" t="s">
        <v>48</v>
      </c>
      <c r="C77" s="43"/>
      <c r="D77" s="44">
        <f>SUM(D34:D64)</f>
        <v>1000</v>
      </c>
      <c r="E77" s="34"/>
    </row>
    <row r="78" spans="1:5" s="35" customFormat="1" ht="15.75" x14ac:dyDescent="0.25">
      <c r="A78" s="34"/>
      <c r="B78" s="45" t="s">
        <v>50</v>
      </c>
      <c r="C78" s="46"/>
      <c r="D78" s="92">
        <f>E66</f>
        <v>0</v>
      </c>
      <c r="E78" s="34"/>
    </row>
    <row r="79" spans="1:5" s="35" customFormat="1" ht="15.75" x14ac:dyDescent="0.25">
      <c r="A79" s="34"/>
      <c r="B79" s="49" t="s">
        <v>13</v>
      </c>
      <c r="C79" s="77"/>
      <c r="D79" s="44">
        <f>D77-D78</f>
        <v>1000</v>
      </c>
      <c r="E79" s="34"/>
    </row>
    <row r="80" spans="1:5" s="35" customFormat="1" ht="15.75" x14ac:dyDescent="0.25">
      <c r="A80" s="34"/>
      <c r="B80" s="49" t="s">
        <v>96</v>
      </c>
      <c r="C80" s="77"/>
      <c r="D80" s="81">
        <f>C26</f>
        <v>0.9</v>
      </c>
      <c r="E80" s="34"/>
    </row>
    <row r="81" spans="1:5" s="35" customFormat="1" ht="16.5" thickBot="1" x14ac:dyDescent="0.3">
      <c r="A81" s="34"/>
      <c r="B81" s="47" t="s">
        <v>51</v>
      </c>
      <c r="C81" s="48"/>
      <c r="D81" s="94">
        <f>IF(D79*D80&gt;D75,D75,D79*D80)</f>
        <v>900</v>
      </c>
      <c r="E81" s="34"/>
    </row>
    <row r="82" spans="1:5" ht="15.75" thickTop="1" x14ac:dyDescent="0.25">
      <c r="A82" s="5"/>
      <c r="B82" s="5"/>
      <c r="C82" s="30"/>
      <c r="D82" s="5"/>
      <c r="E82" s="5"/>
    </row>
    <row r="83" spans="1:5" x14ac:dyDescent="0.25">
      <c r="A83" s="5"/>
      <c r="B83" s="5"/>
      <c r="C83" s="50" t="s">
        <v>97</v>
      </c>
      <c r="D83" s="51">
        <f>0.8*$D$81</f>
        <v>720</v>
      </c>
      <c r="E83" s="5"/>
    </row>
    <row r="84" spans="1:5" x14ac:dyDescent="0.25">
      <c r="A84" s="5"/>
      <c r="B84" s="5"/>
      <c r="C84" s="50" t="s">
        <v>98</v>
      </c>
      <c r="D84" s="51">
        <f>0.2*$D$81</f>
        <v>180</v>
      </c>
      <c r="E84" s="5"/>
    </row>
    <row r="85" spans="1:5" x14ac:dyDescent="0.25">
      <c r="A85" s="5"/>
      <c r="B85" s="5"/>
      <c r="C85" s="30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ht="15.75" x14ac:dyDescent="0.25">
      <c r="A88" s="42" t="s">
        <v>32</v>
      </c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31"/>
      <c r="B93" s="31"/>
      <c r="C93" s="31"/>
      <c r="D93" s="5"/>
      <c r="E93" s="5"/>
    </row>
    <row r="94" spans="1:5" ht="15.75" x14ac:dyDescent="0.25">
      <c r="A94" s="49" t="s">
        <v>31</v>
      </c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68"/>
      <c r="B108" s="68"/>
      <c r="C108" s="68"/>
      <c r="D108" s="68"/>
      <c r="E108" s="68"/>
    </row>
    <row r="109" spans="1:5" x14ac:dyDescent="0.25">
      <c r="A109" s="68"/>
      <c r="B109" s="68"/>
      <c r="C109" s="68"/>
      <c r="D109" s="68"/>
      <c r="E109" s="68"/>
    </row>
    <row r="110" spans="1:5" x14ac:dyDescent="0.25">
      <c r="A110" s="68"/>
      <c r="B110" s="68"/>
      <c r="C110" s="68"/>
      <c r="D110" s="68"/>
      <c r="E110" s="68"/>
    </row>
    <row r="111" spans="1:5" x14ac:dyDescent="0.25">
      <c r="A111" s="68"/>
      <c r="B111" s="68"/>
      <c r="C111" s="68"/>
      <c r="D111" s="68"/>
      <c r="E111" s="68"/>
    </row>
    <row r="112" spans="1:5" x14ac:dyDescent="0.25">
      <c r="A112" s="68"/>
      <c r="B112" s="68"/>
      <c r="C112" s="68"/>
      <c r="D112" s="68"/>
      <c r="E112" s="68"/>
    </row>
    <row r="113" spans="1:5" x14ac:dyDescent="0.25">
      <c r="A113" s="68"/>
      <c r="B113" s="68"/>
      <c r="C113" s="68"/>
      <c r="D113" s="68"/>
      <c r="E113" s="68"/>
    </row>
    <row r="114" spans="1:5" x14ac:dyDescent="0.25">
      <c r="A114" s="68"/>
      <c r="B114" s="68"/>
      <c r="C114" s="68"/>
      <c r="D114" s="68"/>
      <c r="E114" s="68"/>
    </row>
  </sheetData>
  <mergeCells count="1">
    <mergeCell ref="A6:B6"/>
  </mergeCells>
  <phoneticPr fontId="11" type="noConversion"/>
  <pageMargins left="0.53149606299212604" right="0.53149606299212604" top="0.78740157480314965" bottom="0.78740157480314965" header="0.31496062992125984" footer="0.31496062992125984"/>
  <pageSetup paperSize="9" orientation="portrait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22726F-EFF9-4E52-91D9-42B876F4E6DB}">
          <x14:formula1>
            <xm:f>Hintergrunddaten!$A$27:$A$30</xm:f>
          </x14:formula1>
          <xm:sqref>A6</xm:sqref>
        </x14:dataValidation>
        <x14:dataValidation type="list" allowBlank="1" showInputMessage="1" showErrorMessage="1" xr:uid="{A02F7FB0-BAEE-4B52-9162-B4555D59D082}">
          <x14:formula1>
            <xm:f>Hintergrunddaten!$A$9:$A$22</xm:f>
          </x14:formula1>
          <xm:sqref>B14:B23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B4B06-2BDD-4932-A0A0-5F331C57832C}">
  <sheetPr codeName="Tabelle4"/>
  <dimension ref="A1:E74"/>
  <sheetViews>
    <sheetView showWhiteSpace="0" view="pageLayout" zoomScaleNormal="100" workbookViewId="0">
      <selection activeCell="D29" sqref="D29"/>
    </sheetView>
  </sheetViews>
  <sheetFormatPr baseColWidth="10" defaultRowHeight="15" x14ac:dyDescent="0.25"/>
  <cols>
    <col min="1" max="1" width="3.42578125" customWidth="1"/>
    <col min="2" max="2" width="41.5703125" customWidth="1"/>
    <col min="3" max="3" width="15.5703125" customWidth="1"/>
    <col min="4" max="4" width="15.140625" customWidth="1"/>
    <col min="5" max="5" width="15.5703125" bestFit="1" customWidth="1"/>
  </cols>
  <sheetData>
    <row r="1" spans="1:5" x14ac:dyDescent="0.25">
      <c r="A1" s="5"/>
      <c r="B1" s="5"/>
      <c r="C1" s="5"/>
      <c r="D1" s="5"/>
      <c r="E1" s="5"/>
    </row>
    <row r="2" spans="1:5" ht="23.25" x14ac:dyDescent="0.35">
      <c r="A2" s="55" t="s">
        <v>91</v>
      </c>
      <c r="B2" s="37"/>
      <c r="C2" s="37"/>
      <c r="D2" s="37"/>
      <c r="E2" s="37"/>
    </row>
    <row r="3" spans="1:5" ht="18.75" x14ac:dyDescent="0.3">
      <c r="A3" s="54" t="str">
        <f>'[1]Allgemeine Daten'!D6</f>
        <v>Musterunternehmen</v>
      </c>
      <c r="B3" s="5"/>
      <c r="C3" s="5"/>
      <c r="D3" s="5"/>
      <c r="E3" s="5"/>
    </row>
    <row r="4" spans="1:5" ht="11.25" customHeight="1" x14ac:dyDescent="0.3">
      <c r="A4" s="54"/>
      <c r="B4" s="5"/>
      <c r="C4" s="5"/>
      <c r="D4" s="5"/>
      <c r="E4" s="5"/>
    </row>
    <row r="5" spans="1:5" ht="18.75" x14ac:dyDescent="0.3">
      <c r="A5" s="36" t="s">
        <v>103</v>
      </c>
      <c r="B5" s="5"/>
      <c r="C5" s="5"/>
      <c r="D5" s="5"/>
      <c r="E5" s="5"/>
    </row>
    <row r="6" spans="1:5" ht="9" customHeight="1" x14ac:dyDescent="0.25">
      <c r="A6" s="5"/>
      <c r="B6" s="5"/>
      <c r="C6" s="5"/>
      <c r="D6" s="5"/>
      <c r="E6" s="5"/>
    </row>
    <row r="7" spans="1:5" ht="15.75" x14ac:dyDescent="0.25">
      <c r="A7" s="42" t="s">
        <v>102</v>
      </c>
      <c r="B7" s="5"/>
      <c r="C7" s="5"/>
      <c r="D7" s="5"/>
      <c r="E7" s="5"/>
    </row>
    <row r="8" spans="1:5" ht="15.75" x14ac:dyDescent="0.25">
      <c r="A8" s="38" t="s">
        <v>101</v>
      </c>
      <c r="C8" s="5"/>
      <c r="D8" s="5"/>
      <c r="E8" s="5"/>
    </row>
    <row r="9" spans="1:5" ht="15.75" x14ac:dyDescent="0.25">
      <c r="A9" s="38" t="s">
        <v>100</v>
      </c>
      <c r="B9" s="74"/>
      <c r="C9" s="5"/>
      <c r="D9" s="5"/>
      <c r="E9" s="5"/>
    </row>
    <row r="10" spans="1:5" ht="15.75" x14ac:dyDescent="0.25">
      <c r="A10" s="38"/>
      <c r="B10" s="5"/>
      <c r="C10" s="5"/>
      <c r="D10" s="5"/>
      <c r="E10" s="5"/>
    </row>
    <row r="11" spans="1:5" ht="15.75" x14ac:dyDescent="0.25">
      <c r="A11" s="42" t="s">
        <v>99</v>
      </c>
      <c r="B11" s="38"/>
      <c r="C11" s="38"/>
      <c r="D11" s="38"/>
      <c r="E11" s="38"/>
    </row>
    <row r="12" spans="1:5" ht="15.75" x14ac:dyDescent="0.25">
      <c r="A12" s="38" t="s">
        <v>109</v>
      </c>
      <c r="B12" s="38"/>
      <c r="C12" s="38"/>
      <c r="D12" s="38"/>
      <c r="E12" s="38"/>
    </row>
    <row r="13" spans="1:5" ht="15.75" x14ac:dyDescent="0.25">
      <c r="A13" s="38"/>
      <c r="B13" s="38"/>
      <c r="C13" s="38"/>
      <c r="D13" s="38"/>
      <c r="E13" s="38"/>
    </row>
    <row r="14" spans="1:5" x14ac:dyDescent="0.25">
      <c r="A14" s="28"/>
      <c r="B14" s="28"/>
      <c r="C14" s="67" t="s">
        <v>35</v>
      </c>
      <c r="D14" s="67" t="s">
        <v>112</v>
      </c>
      <c r="E14" s="67" t="s">
        <v>12</v>
      </c>
    </row>
    <row r="15" spans="1:5" ht="5.85" customHeight="1" x14ac:dyDescent="0.25">
      <c r="A15" s="28"/>
      <c r="B15" s="28"/>
      <c r="C15" s="7"/>
      <c r="D15" s="7"/>
      <c r="E15" s="7"/>
    </row>
    <row r="16" spans="1:5" x14ac:dyDescent="0.25">
      <c r="A16" s="28">
        <v>1</v>
      </c>
      <c r="B16" s="28" t="s">
        <v>68</v>
      </c>
      <c r="C16" s="33">
        <v>1000</v>
      </c>
      <c r="D16" s="33">
        <v>100</v>
      </c>
      <c r="E16" s="33">
        <f t="shared" ref="E16:E25" si="0">IF(D16="","",(C16-D16))</f>
        <v>900</v>
      </c>
    </row>
    <row r="17" spans="1:5" x14ac:dyDescent="0.25">
      <c r="A17" s="28">
        <v>2</v>
      </c>
      <c r="B17" s="28" t="s">
        <v>37</v>
      </c>
      <c r="C17" s="33">
        <v>1000</v>
      </c>
      <c r="D17" s="33">
        <v>100</v>
      </c>
      <c r="E17" s="33">
        <f t="shared" si="0"/>
        <v>900</v>
      </c>
    </row>
    <row r="18" spans="1:5" x14ac:dyDescent="0.25">
      <c r="A18" s="28">
        <v>3</v>
      </c>
      <c r="B18" s="28" t="s">
        <v>37</v>
      </c>
      <c r="C18" s="33">
        <v>1000</v>
      </c>
      <c r="D18" s="33">
        <v>100</v>
      </c>
      <c r="E18" s="33">
        <f t="shared" si="0"/>
        <v>900</v>
      </c>
    </row>
    <row r="19" spans="1:5" x14ac:dyDescent="0.25">
      <c r="A19" s="28">
        <v>4</v>
      </c>
      <c r="B19" s="28" t="s">
        <v>37</v>
      </c>
      <c r="C19" s="33">
        <v>1000</v>
      </c>
      <c r="D19" s="33">
        <v>100</v>
      </c>
      <c r="E19" s="33">
        <f t="shared" si="0"/>
        <v>900</v>
      </c>
    </row>
    <row r="20" spans="1:5" x14ac:dyDescent="0.25">
      <c r="A20" s="28">
        <v>5</v>
      </c>
      <c r="B20" s="28" t="s">
        <v>37</v>
      </c>
      <c r="C20" s="33">
        <v>1000</v>
      </c>
      <c r="D20" s="33">
        <v>100</v>
      </c>
      <c r="E20" s="33">
        <f t="shared" si="0"/>
        <v>900</v>
      </c>
    </row>
    <row r="21" spans="1:5" x14ac:dyDescent="0.25">
      <c r="A21" s="28">
        <v>6</v>
      </c>
      <c r="B21" s="28" t="s">
        <v>37</v>
      </c>
      <c r="C21" s="33">
        <v>1000</v>
      </c>
      <c r="D21" s="33">
        <v>100</v>
      </c>
      <c r="E21" s="33">
        <f t="shared" si="0"/>
        <v>900</v>
      </c>
    </row>
    <row r="22" spans="1:5" x14ac:dyDescent="0.25">
      <c r="A22" s="28">
        <v>7</v>
      </c>
      <c r="B22" s="28" t="s">
        <v>37</v>
      </c>
      <c r="C22" s="33">
        <v>1000</v>
      </c>
      <c r="D22" s="33">
        <v>100</v>
      </c>
      <c r="E22" s="33">
        <f t="shared" si="0"/>
        <v>900</v>
      </c>
    </row>
    <row r="23" spans="1:5" x14ac:dyDescent="0.25">
      <c r="A23" s="28">
        <v>8</v>
      </c>
      <c r="B23" s="28" t="s">
        <v>37</v>
      </c>
      <c r="C23" s="33">
        <v>1000</v>
      </c>
      <c r="D23" s="33">
        <v>100</v>
      </c>
      <c r="E23" s="33">
        <f t="shared" si="0"/>
        <v>900</v>
      </c>
    </row>
    <row r="24" spans="1:5" x14ac:dyDescent="0.25">
      <c r="A24" s="28">
        <v>9</v>
      </c>
      <c r="B24" s="28" t="s">
        <v>37</v>
      </c>
      <c r="C24" s="33">
        <v>1000</v>
      </c>
      <c r="D24" s="33">
        <v>100</v>
      </c>
      <c r="E24" s="33">
        <f t="shared" si="0"/>
        <v>900</v>
      </c>
    </row>
    <row r="25" spans="1:5" x14ac:dyDescent="0.25">
      <c r="A25" s="71">
        <v>10</v>
      </c>
      <c r="B25" s="71" t="s">
        <v>37</v>
      </c>
      <c r="C25" s="85">
        <v>1000</v>
      </c>
      <c r="D25" s="85">
        <v>100</v>
      </c>
      <c r="E25" s="85">
        <f t="shared" si="0"/>
        <v>900</v>
      </c>
    </row>
    <row r="26" spans="1:5" x14ac:dyDescent="0.25">
      <c r="A26" s="86" t="s">
        <v>36</v>
      </c>
      <c r="B26" s="86"/>
      <c r="C26" s="100">
        <f>SUM(C16:C21)</f>
        <v>6000</v>
      </c>
      <c r="D26" s="100">
        <f>SUM(D16:D21)</f>
        <v>600</v>
      </c>
      <c r="E26" s="101">
        <f>SUM(E16:E21)</f>
        <v>5400</v>
      </c>
    </row>
    <row r="27" spans="1:5" x14ac:dyDescent="0.25">
      <c r="A27" s="86" t="s">
        <v>110</v>
      </c>
      <c r="B27" s="86"/>
      <c r="C27" s="102">
        <f>1-D26/C26</f>
        <v>0.9</v>
      </c>
      <c r="D27" s="100"/>
      <c r="E27" s="100"/>
    </row>
    <row r="28" spans="1:5" ht="15.75" thickBot="1" x14ac:dyDescent="0.3">
      <c r="A28" s="103" t="s">
        <v>111</v>
      </c>
      <c r="B28" s="104"/>
      <c r="C28" s="105">
        <f>E26*0.3</f>
        <v>1620</v>
      </c>
      <c r="D28" s="28"/>
      <c r="E28" s="28"/>
    </row>
    <row r="29" spans="1:5" ht="15.75" thickTop="1" x14ac:dyDescent="0.25">
      <c r="A29" s="5"/>
      <c r="B29" s="26"/>
      <c r="C29" s="5"/>
      <c r="D29" s="5"/>
      <c r="E29" s="5"/>
    </row>
    <row r="30" spans="1:5" x14ac:dyDescent="0.25">
      <c r="A30" s="5"/>
      <c r="B30" s="95" t="s">
        <v>97</v>
      </c>
      <c r="C30" s="51">
        <f>C28*0.8</f>
        <v>1296</v>
      </c>
      <c r="D30" s="5"/>
      <c r="E30" s="5"/>
    </row>
    <row r="31" spans="1:5" x14ac:dyDescent="0.25">
      <c r="A31" s="5"/>
      <c r="B31" s="95" t="s">
        <v>98</v>
      </c>
      <c r="C31" s="51">
        <f>+C28*0.2</f>
        <v>324</v>
      </c>
      <c r="D31" s="5"/>
      <c r="E31" s="5"/>
    </row>
    <row r="32" spans="1:5" x14ac:dyDescent="0.25">
      <c r="A32" s="5"/>
      <c r="B32" s="5"/>
      <c r="C32" s="30"/>
      <c r="D32" s="5"/>
      <c r="E32" s="5"/>
    </row>
    <row r="33" spans="1:5" s="35" customFormat="1" ht="15.75" x14ac:dyDescent="0.25">
      <c r="A33" s="34"/>
      <c r="B33" s="38" t="s">
        <v>92</v>
      </c>
      <c r="C33" s="76"/>
      <c r="D33" s="44">
        <v>800000</v>
      </c>
      <c r="E33" s="34"/>
    </row>
    <row r="34" spans="1:5" s="35" customFormat="1" ht="15.75" x14ac:dyDescent="0.25">
      <c r="A34" s="34"/>
      <c r="B34" s="38" t="s">
        <v>93</v>
      </c>
      <c r="C34" s="30"/>
      <c r="D34" s="44">
        <v>0</v>
      </c>
      <c r="E34" s="34"/>
    </row>
    <row r="35" spans="1:5" s="35" customFormat="1" ht="15.75" x14ac:dyDescent="0.25">
      <c r="A35" s="34"/>
      <c r="B35" s="38" t="s">
        <v>95</v>
      </c>
      <c r="C35" s="30"/>
      <c r="D35" s="44">
        <v>0</v>
      </c>
      <c r="E35" s="34"/>
    </row>
    <row r="36" spans="1:5" s="35" customFormat="1" ht="15.75" x14ac:dyDescent="0.25">
      <c r="A36" s="34"/>
      <c r="B36" s="38" t="s">
        <v>94</v>
      </c>
      <c r="C36" s="30"/>
      <c r="D36" s="44">
        <v>0</v>
      </c>
      <c r="E36" s="34"/>
    </row>
    <row r="37" spans="1:5" s="35" customFormat="1" ht="15.75" x14ac:dyDescent="0.25">
      <c r="A37" s="34"/>
      <c r="B37" s="84" t="s">
        <v>107</v>
      </c>
      <c r="C37" s="79"/>
      <c r="D37" s="44">
        <v>0</v>
      </c>
      <c r="E37" s="34"/>
    </row>
    <row r="38" spans="1:5" s="35" customFormat="1" ht="16.5" thickBot="1" x14ac:dyDescent="0.3">
      <c r="A38" s="34"/>
      <c r="B38" s="80" t="s">
        <v>108</v>
      </c>
      <c r="C38" s="75"/>
      <c r="D38" s="93">
        <f>+D33-D34-D35-D36-D37</f>
        <v>800000</v>
      </c>
      <c r="E38" s="34"/>
    </row>
    <row r="39" spans="1:5" ht="15.75" thickTop="1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ht="15.75" x14ac:dyDescent="0.25">
      <c r="A41" s="42" t="s">
        <v>32</v>
      </c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31"/>
      <c r="B45" s="31"/>
      <c r="C45" s="31"/>
      <c r="D45" s="5"/>
      <c r="E45" s="5"/>
    </row>
    <row r="46" spans="1:5" ht="15.75" x14ac:dyDescent="0.25">
      <c r="A46" s="49" t="s">
        <v>31</v>
      </c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x14ac:dyDescent="0.25">
      <c r="A48" s="5"/>
      <c r="B48" s="5"/>
      <c r="C48" s="5"/>
      <c r="D48" s="5"/>
      <c r="E48" s="5"/>
    </row>
    <row r="49" spans="1:5" x14ac:dyDescent="0.25">
      <c r="A49" s="91"/>
      <c r="B49" s="91"/>
      <c r="C49" s="91"/>
      <c r="D49" s="91"/>
      <c r="E49" s="91"/>
    </row>
    <row r="50" spans="1:5" x14ac:dyDescent="0.25">
      <c r="A50" s="91"/>
      <c r="B50" s="91"/>
      <c r="C50" s="91"/>
      <c r="D50" s="91"/>
      <c r="E50" s="91"/>
    </row>
    <row r="51" spans="1:5" x14ac:dyDescent="0.25">
      <c r="A51" s="91"/>
      <c r="B51" s="91"/>
      <c r="C51" s="91"/>
      <c r="D51" s="91"/>
      <c r="E51" s="91"/>
    </row>
    <row r="69" spans="1:5" x14ac:dyDescent="0.25">
      <c r="A69" s="68"/>
      <c r="B69" s="68"/>
      <c r="C69" s="68"/>
      <c r="D69" s="68"/>
      <c r="E69" s="68"/>
    </row>
    <row r="70" spans="1:5" x14ac:dyDescent="0.25">
      <c r="A70" s="68"/>
      <c r="B70" s="68"/>
      <c r="C70" s="68"/>
      <c r="D70" s="68"/>
      <c r="E70" s="68"/>
    </row>
    <row r="71" spans="1:5" x14ac:dyDescent="0.25">
      <c r="A71" s="68"/>
      <c r="B71" s="68"/>
      <c r="C71" s="68"/>
      <c r="D71" s="68"/>
      <c r="E71" s="68"/>
    </row>
    <row r="72" spans="1:5" x14ac:dyDescent="0.25">
      <c r="A72" s="68"/>
      <c r="B72" s="68"/>
      <c r="C72" s="68"/>
      <c r="D72" s="68"/>
      <c r="E72" s="68"/>
    </row>
    <row r="73" spans="1:5" x14ac:dyDescent="0.25">
      <c r="A73" s="68"/>
      <c r="B73" s="68"/>
      <c r="C73" s="68"/>
      <c r="D73" s="68"/>
      <c r="E73" s="68"/>
    </row>
    <row r="74" spans="1:5" x14ac:dyDescent="0.25">
      <c r="A74" s="68"/>
      <c r="B74" s="68"/>
      <c r="C74" s="68"/>
      <c r="D74" s="68"/>
      <c r="E74" s="68"/>
    </row>
  </sheetData>
  <pageMargins left="0.53149606299212604" right="0.53149606299212604" top="0.78740157480314965" bottom="0.78740157480314965" header="0.31496062992125984" footer="0.31496062992125984"/>
  <pageSetup paperSize="9" orientation="portrait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2F7FB0-BAEE-4B52-9162-B4555D59D082}">
          <x14:formula1>
            <xm:f>'C:\Users\chli\Desktop\[56.xlsx]Hintergrunddaten'!#REF!</xm:f>
          </x14:formula1>
          <xm:sqref>B16:B25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B757-4E2A-429B-AE87-F2B9AD370949}">
  <sheetPr codeName="Tabelle5"/>
  <dimension ref="A2:I41"/>
  <sheetViews>
    <sheetView topLeftCell="A16" workbookViewId="0">
      <selection activeCell="C37" sqref="C37"/>
    </sheetView>
  </sheetViews>
  <sheetFormatPr baseColWidth="10" defaultRowHeight="15" x14ac:dyDescent="0.25"/>
  <cols>
    <col min="1" max="1" width="6.42578125" customWidth="1"/>
    <col min="2" max="2" width="49.85546875" customWidth="1"/>
    <col min="3" max="3" width="20.140625" customWidth="1"/>
    <col min="4" max="4" width="18.7109375" customWidth="1"/>
    <col min="5" max="5" width="57.7109375" customWidth="1"/>
    <col min="6" max="7" width="6.42578125" customWidth="1"/>
  </cols>
  <sheetData>
    <row r="2" spans="1:9" ht="18.75" x14ac:dyDescent="0.3">
      <c r="A2" s="83" t="s">
        <v>105</v>
      </c>
    </row>
    <row r="4" spans="1:9" ht="18.75" x14ac:dyDescent="0.25">
      <c r="A4" s="19" t="s">
        <v>26</v>
      </c>
      <c r="B4" s="20" t="s">
        <v>2</v>
      </c>
      <c r="C4" s="19" t="s">
        <v>21</v>
      </c>
      <c r="D4" s="19" t="s">
        <v>81</v>
      </c>
      <c r="E4" s="69" t="s">
        <v>23</v>
      </c>
    </row>
    <row r="5" spans="1:9" s="22" customFormat="1" ht="15.75" x14ac:dyDescent="0.25">
      <c r="A5" s="21">
        <v>1</v>
      </c>
      <c r="B5" s="8" t="s">
        <v>68</v>
      </c>
      <c r="C5" s="10">
        <v>50000</v>
      </c>
      <c r="D5" s="10">
        <v>25000</v>
      </c>
      <c r="E5" s="11"/>
    </row>
    <row r="6" spans="1:9" s="22" customFormat="1" ht="15.75" x14ac:dyDescent="0.25">
      <c r="A6" s="21">
        <v>2</v>
      </c>
      <c r="B6" s="8"/>
      <c r="C6" s="10"/>
      <c r="D6" s="10"/>
      <c r="E6" s="11"/>
    </row>
    <row r="7" spans="1:9" s="22" customFormat="1" ht="15.75" x14ac:dyDescent="0.25">
      <c r="A7" s="21">
        <v>3</v>
      </c>
      <c r="B7" s="8"/>
      <c r="C7" s="10"/>
      <c r="D7" s="10"/>
      <c r="E7" s="11"/>
    </row>
    <row r="8" spans="1:9" s="22" customFormat="1" ht="15.75" x14ac:dyDescent="0.25">
      <c r="A8" s="21">
        <v>4</v>
      </c>
      <c r="B8" s="8"/>
      <c r="C8" s="10"/>
      <c r="D8" s="10"/>
      <c r="E8" s="11"/>
    </row>
    <row r="9" spans="1:9" s="22" customFormat="1" ht="15.75" x14ac:dyDescent="0.25">
      <c r="A9" s="21">
        <v>5</v>
      </c>
      <c r="B9" s="8"/>
      <c r="C9" s="10"/>
      <c r="D9" s="10"/>
      <c r="E9" s="11"/>
    </row>
    <row r="10" spans="1:9" s="22" customFormat="1" ht="15.75" x14ac:dyDescent="0.25">
      <c r="A10" s="21">
        <v>6</v>
      </c>
      <c r="B10" s="8"/>
      <c r="C10" s="10"/>
      <c r="D10" s="10"/>
      <c r="E10" s="11"/>
    </row>
    <row r="11" spans="1:9" s="22" customFormat="1" ht="15.75" x14ac:dyDescent="0.25">
      <c r="A11" s="21">
        <v>7</v>
      </c>
      <c r="B11" s="8"/>
      <c r="C11" s="10"/>
      <c r="D11" s="10"/>
      <c r="E11" s="11"/>
      <c r="G11" s="90"/>
      <c r="H11" s="90"/>
      <c r="I11" s="90"/>
    </row>
    <row r="12" spans="1:9" s="22" customFormat="1" ht="15.75" x14ac:dyDescent="0.25">
      <c r="A12" s="21">
        <v>8</v>
      </c>
      <c r="B12" s="8"/>
      <c r="C12" s="12"/>
      <c r="D12" s="12"/>
      <c r="E12" s="11"/>
      <c r="G12" s="91"/>
      <c r="H12" s="91"/>
      <c r="I12" s="90"/>
    </row>
    <row r="13" spans="1:9" s="22" customFormat="1" ht="15.75" x14ac:dyDescent="0.25">
      <c r="A13" s="21">
        <v>9</v>
      </c>
      <c r="B13" s="8"/>
      <c r="C13" s="10"/>
      <c r="D13" s="10"/>
      <c r="E13" s="11"/>
      <c r="G13" s="91"/>
      <c r="H13" s="90"/>
      <c r="I13" s="90"/>
    </row>
    <row r="14" spans="1:9" s="22" customFormat="1" ht="15.75" x14ac:dyDescent="0.25">
      <c r="A14" s="21">
        <v>10</v>
      </c>
      <c r="B14" s="8"/>
      <c r="C14" s="10"/>
      <c r="D14" s="10"/>
      <c r="E14" s="11"/>
      <c r="G14" s="91"/>
      <c r="H14" s="90"/>
      <c r="I14" s="90"/>
    </row>
    <row r="15" spans="1:9" s="22" customFormat="1" ht="15.75" x14ac:dyDescent="0.25">
      <c r="A15" s="13"/>
      <c r="B15" s="16" t="s">
        <v>25</v>
      </c>
      <c r="C15" s="18">
        <f>SUM(C5:C14)</f>
        <v>50000</v>
      </c>
      <c r="D15" s="18">
        <f>SUM(D5:D14)</f>
        <v>25000</v>
      </c>
      <c r="E15" s="11"/>
      <c r="G15" s="90"/>
      <c r="H15" s="90"/>
      <c r="I15" s="90"/>
    </row>
    <row r="16" spans="1:9" s="22" customFormat="1" ht="15.75" x14ac:dyDescent="0.25">
      <c r="G16" s="90"/>
      <c r="H16" s="90"/>
      <c r="I16" s="90"/>
    </row>
    <row r="17" spans="1:9" s="22" customFormat="1" ht="18.75" x14ac:dyDescent="0.3">
      <c r="A17" s="83" t="s">
        <v>106</v>
      </c>
      <c r="G17" s="90"/>
      <c r="H17" s="90"/>
      <c r="I17" s="90"/>
    </row>
    <row r="18" spans="1:9" s="22" customFormat="1" ht="15.75" x14ac:dyDescent="0.25">
      <c r="G18" s="90"/>
      <c r="H18" s="90"/>
      <c r="I18" s="90"/>
    </row>
    <row r="19" spans="1:9" ht="18.75" x14ac:dyDescent="0.25">
      <c r="A19" s="19" t="s">
        <v>26</v>
      </c>
      <c r="B19" s="20" t="s">
        <v>2</v>
      </c>
      <c r="C19" s="19" t="s">
        <v>21</v>
      </c>
      <c r="D19" s="19" t="s">
        <v>81</v>
      </c>
      <c r="E19" s="69" t="s">
        <v>23</v>
      </c>
      <c r="G19" s="90"/>
      <c r="H19" s="90"/>
      <c r="I19" s="91"/>
    </row>
    <row r="20" spans="1:9" ht="15.75" x14ac:dyDescent="0.25">
      <c r="A20" s="21">
        <v>1</v>
      </c>
      <c r="B20" s="8" t="s">
        <v>68</v>
      </c>
      <c r="C20" s="10">
        <v>40000</v>
      </c>
      <c r="D20" s="10">
        <v>18000</v>
      </c>
      <c r="E20" s="11"/>
      <c r="G20" s="90"/>
      <c r="H20" s="90"/>
      <c r="I20" s="91"/>
    </row>
    <row r="21" spans="1:9" ht="15.75" x14ac:dyDescent="0.25">
      <c r="A21" s="21">
        <v>2</v>
      </c>
      <c r="B21" s="8"/>
      <c r="C21" s="10"/>
      <c r="D21" s="10"/>
      <c r="E21" s="11"/>
      <c r="G21" s="90"/>
      <c r="H21" s="90"/>
      <c r="I21" s="91"/>
    </row>
    <row r="22" spans="1:9" ht="15.75" x14ac:dyDescent="0.25">
      <c r="A22" s="21">
        <v>3</v>
      </c>
      <c r="B22" s="8"/>
      <c r="C22" s="10"/>
      <c r="D22" s="10"/>
      <c r="E22" s="11"/>
      <c r="G22" s="22"/>
      <c r="H22" s="22"/>
    </row>
    <row r="23" spans="1:9" ht="15.75" x14ac:dyDescent="0.25">
      <c r="A23" s="21">
        <v>4</v>
      </c>
      <c r="B23" s="8"/>
      <c r="C23" s="10"/>
      <c r="D23" s="10"/>
      <c r="E23" s="11"/>
    </row>
    <row r="24" spans="1:9" ht="15.75" x14ac:dyDescent="0.25">
      <c r="A24" s="21">
        <v>5</v>
      </c>
      <c r="B24" s="8"/>
      <c r="C24" s="10"/>
      <c r="D24" s="10"/>
      <c r="E24" s="11"/>
    </row>
    <row r="25" spans="1:9" ht="15.75" x14ac:dyDescent="0.25">
      <c r="A25" s="21">
        <v>6</v>
      </c>
      <c r="B25" s="8"/>
      <c r="C25" s="10"/>
      <c r="D25" s="10"/>
      <c r="E25" s="11"/>
    </row>
    <row r="26" spans="1:9" ht="15.75" x14ac:dyDescent="0.25">
      <c r="A26" s="21">
        <v>7</v>
      </c>
      <c r="B26" s="8"/>
      <c r="C26" s="10"/>
      <c r="D26" s="10"/>
      <c r="E26" s="11"/>
    </row>
    <row r="27" spans="1:9" ht="15.75" x14ac:dyDescent="0.25">
      <c r="A27" s="21">
        <v>8</v>
      </c>
      <c r="B27" s="8"/>
      <c r="C27" s="12"/>
      <c r="D27" s="12"/>
      <c r="E27" s="11"/>
    </row>
    <row r="28" spans="1:9" ht="15.75" x14ac:dyDescent="0.25">
      <c r="A28" s="21">
        <v>9</v>
      </c>
      <c r="B28" s="8"/>
      <c r="C28" s="10"/>
      <c r="D28" s="10"/>
      <c r="E28" s="11"/>
    </row>
    <row r="29" spans="1:9" ht="15.75" x14ac:dyDescent="0.25">
      <c r="A29" s="21">
        <v>10</v>
      </c>
      <c r="B29" s="8"/>
      <c r="C29" s="10"/>
      <c r="D29" s="10"/>
      <c r="E29" s="11"/>
    </row>
    <row r="30" spans="1:9" ht="15.75" x14ac:dyDescent="0.25">
      <c r="A30" s="13"/>
      <c r="B30" s="16" t="s">
        <v>25</v>
      </c>
      <c r="C30" s="18">
        <f>SUM(C20:C29)</f>
        <v>40000</v>
      </c>
      <c r="D30" s="18">
        <f>SUM(D20:D29)</f>
        <v>18000</v>
      </c>
      <c r="E30" s="11"/>
    </row>
    <row r="32" spans="1:9" ht="18.75" x14ac:dyDescent="0.3">
      <c r="A32" s="83" t="s">
        <v>104</v>
      </c>
    </row>
    <row r="33" spans="1:4" ht="18.75" x14ac:dyDescent="0.3">
      <c r="A33" s="83"/>
    </row>
    <row r="34" spans="1:4" x14ac:dyDescent="0.25">
      <c r="C34" s="1" t="s">
        <v>105</v>
      </c>
      <c r="D34" s="1" t="s">
        <v>106</v>
      </c>
    </row>
    <row r="35" spans="1:4" x14ac:dyDescent="0.25">
      <c r="B35" s="87" t="s">
        <v>36</v>
      </c>
      <c r="C35" s="88">
        <f>1-D15/C15</f>
        <v>0.5</v>
      </c>
      <c r="D35" s="88">
        <f>1-D30/C30</f>
        <v>0.55000000000000004</v>
      </c>
    </row>
    <row r="36" spans="1:4" x14ac:dyDescent="0.25">
      <c r="B36" s="96" t="s">
        <v>96</v>
      </c>
      <c r="C36" s="97">
        <f>C35</f>
        <v>0.5</v>
      </c>
      <c r="D36" s="97">
        <f>D35</f>
        <v>0.55000000000000004</v>
      </c>
    </row>
    <row r="37" spans="1:4" x14ac:dyDescent="0.25">
      <c r="B37" s="87" t="s">
        <v>13</v>
      </c>
      <c r="C37" s="98">
        <v>100000</v>
      </c>
      <c r="D37" s="98">
        <v>80000</v>
      </c>
    </row>
    <row r="38" spans="1:4" x14ac:dyDescent="0.25">
      <c r="B38" s="89" t="s">
        <v>113</v>
      </c>
      <c r="C38" s="99">
        <f>C36*C37</f>
        <v>50000</v>
      </c>
      <c r="D38" s="99">
        <f>D37*D36</f>
        <v>44000</v>
      </c>
    </row>
    <row r="41" spans="1:4" ht="15.75" x14ac:dyDescent="0.25">
      <c r="B41" s="24" t="s">
        <v>30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278DE9-046C-43B7-AFB6-B5B22FE84F07}">
          <x14:formula1>
            <xm:f>Hintergrunddaten!$A$9:$A$22</xm:f>
          </x14:formula1>
          <xm:sqref>B5:B14 B20:B29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0794-490D-487F-BA8D-719410AF07B2}">
  <sheetPr codeName="Tabelle6"/>
  <dimension ref="A1:J38"/>
  <sheetViews>
    <sheetView workbookViewId="0">
      <selection activeCell="M11" sqref="M11"/>
    </sheetView>
  </sheetViews>
  <sheetFormatPr baseColWidth="10" defaultRowHeight="15" x14ac:dyDescent="0.25"/>
  <cols>
    <col min="1" max="1" width="6.42578125" customWidth="1"/>
    <col min="2" max="2" width="49.85546875" customWidth="1"/>
    <col min="3" max="3" width="8.85546875" customWidth="1"/>
    <col min="4" max="4" width="20.140625" customWidth="1"/>
    <col min="5" max="5" width="18.7109375" customWidth="1"/>
    <col min="6" max="6" width="53.7109375" customWidth="1"/>
    <col min="7" max="7" width="47.42578125" customWidth="1"/>
    <col min="8" max="9" width="6.42578125" customWidth="1"/>
  </cols>
  <sheetData>
    <row r="1" spans="1:10" ht="19.5" thickBot="1" x14ac:dyDescent="0.3">
      <c r="A1" s="19" t="s">
        <v>26</v>
      </c>
      <c r="B1" s="20" t="s">
        <v>13</v>
      </c>
      <c r="C1" s="19" t="s">
        <v>20</v>
      </c>
      <c r="D1" s="19" t="s">
        <v>21</v>
      </c>
      <c r="E1" s="82" t="s">
        <v>81</v>
      </c>
      <c r="F1" s="20" t="s">
        <v>22</v>
      </c>
      <c r="G1" s="69" t="s">
        <v>23</v>
      </c>
    </row>
    <row r="2" spans="1:10" s="22" customFormat="1" ht="16.5" thickTop="1" x14ac:dyDescent="0.25">
      <c r="A2" s="21">
        <v>1</v>
      </c>
      <c r="B2" s="8" t="s">
        <v>27</v>
      </c>
      <c r="C2" s="9">
        <v>2</v>
      </c>
      <c r="D2" s="10">
        <v>1000</v>
      </c>
      <c r="E2" s="10">
        <v>500</v>
      </c>
      <c r="F2" s="22" t="s">
        <v>28</v>
      </c>
      <c r="G2" s="11" t="s">
        <v>24</v>
      </c>
    </row>
    <row r="3" spans="1:10" s="22" customFormat="1" ht="15.75" x14ac:dyDescent="0.25">
      <c r="A3" s="21">
        <v>2</v>
      </c>
      <c r="B3" s="8"/>
      <c r="C3" s="9"/>
      <c r="D3" s="10"/>
      <c r="E3" s="10"/>
      <c r="G3" s="11"/>
    </row>
    <row r="4" spans="1:10" s="22" customFormat="1" ht="15.75" x14ac:dyDescent="0.25">
      <c r="A4" s="21">
        <v>3</v>
      </c>
      <c r="B4" s="8"/>
      <c r="C4" s="9"/>
      <c r="D4" s="10"/>
      <c r="E4" s="10"/>
      <c r="G4" s="11"/>
    </row>
    <row r="5" spans="1:10" s="22" customFormat="1" ht="15.75" x14ac:dyDescent="0.25">
      <c r="A5" s="21">
        <v>4</v>
      </c>
      <c r="B5" s="8"/>
      <c r="C5" s="9"/>
      <c r="D5" s="10"/>
      <c r="E5" s="10"/>
      <c r="G5" s="11"/>
    </row>
    <row r="6" spans="1:10" s="22" customFormat="1" ht="15.75" x14ac:dyDescent="0.25">
      <c r="A6" s="21">
        <v>5</v>
      </c>
      <c r="B6" s="8"/>
      <c r="C6" s="9"/>
      <c r="D6" s="10"/>
      <c r="E6" s="10"/>
      <c r="G6" s="11"/>
    </row>
    <row r="7" spans="1:10" s="22" customFormat="1" ht="15.75" x14ac:dyDescent="0.25">
      <c r="A7" s="21">
        <v>6</v>
      </c>
      <c r="B7" s="8"/>
      <c r="C7" s="9"/>
      <c r="D7" s="10"/>
      <c r="E7" s="10"/>
      <c r="G7" s="11"/>
    </row>
    <row r="8" spans="1:10" s="22" customFormat="1" ht="15.75" x14ac:dyDescent="0.25">
      <c r="A8" s="21">
        <v>7</v>
      </c>
      <c r="B8" s="8"/>
      <c r="C8" s="9"/>
      <c r="D8" s="10"/>
      <c r="E8" s="10"/>
      <c r="G8" s="11"/>
      <c r="I8" s="22" t="s">
        <v>23</v>
      </c>
    </row>
    <row r="9" spans="1:10" s="22" customFormat="1" ht="15.75" x14ac:dyDescent="0.25">
      <c r="A9" s="21">
        <v>8</v>
      </c>
      <c r="B9" s="8"/>
      <c r="C9" s="9"/>
      <c r="D9" s="12"/>
      <c r="E9" s="12"/>
      <c r="G9" s="11"/>
      <c r="I9">
        <v>1</v>
      </c>
      <c r="J9" t="s">
        <v>40</v>
      </c>
    </row>
    <row r="10" spans="1:10" s="22" customFormat="1" ht="15.75" x14ac:dyDescent="0.25">
      <c r="A10" s="21">
        <v>9</v>
      </c>
      <c r="B10" s="8"/>
      <c r="C10" s="9"/>
      <c r="D10" s="10"/>
      <c r="E10" s="10"/>
      <c r="G10" s="11"/>
      <c r="I10">
        <v>2</v>
      </c>
      <c r="J10" s="38" t="s">
        <v>64</v>
      </c>
    </row>
    <row r="11" spans="1:10" s="22" customFormat="1" ht="15.75" x14ac:dyDescent="0.25">
      <c r="A11" s="21">
        <v>10</v>
      </c>
      <c r="B11" s="8"/>
      <c r="C11" s="9"/>
      <c r="D11" s="10"/>
      <c r="E11" s="10"/>
      <c r="G11" s="11"/>
      <c r="I11">
        <v>3</v>
      </c>
      <c r="J11" s="38" t="s">
        <v>65</v>
      </c>
    </row>
    <row r="12" spans="1:10" s="22" customFormat="1" ht="15.75" x14ac:dyDescent="0.25">
      <c r="A12" s="21">
        <v>11</v>
      </c>
      <c r="B12" s="8"/>
      <c r="C12" s="9"/>
      <c r="D12" s="10"/>
      <c r="E12" s="10"/>
      <c r="G12" s="11"/>
      <c r="I12">
        <v>4</v>
      </c>
      <c r="J12" t="s">
        <v>3</v>
      </c>
    </row>
    <row r="13" spans="1:10" s="22" customFormat="1" ht="15.75" x14ac:dyDescent="0.25">
      <c r="A13" s="21">
        <v>12</v>
      </c>
      <c r="B13" s="8"/>
      <c r="C13" s="9"/>
      <c r="D13" s="12"/>
      <c r="E13" s="12"/>
      <c r="G13" s="11"/>
      <c r="I13">
        <v>5</v>
      </c>
      <c r="J13" t="s">
        <v>41</v>
      </c>
    </row>
    <row r="14" spans="1:10" s="22" customFormat="1" ht="15.75" x14ac:dyDescent="0.25">
      <c r="A14" s="21">
        <v>13</v>
      </c>
      <c r="B14" s="8"/>
      <c r="C14" s="9"/>
      <c r="D14" s="10"/>
      <c r="E14" s="10"/>
      <c r="G14" s="11"/>
      <c r="I14">
        <v>6</v>
      </c>
      <c r="J14" t="s">
        <v>114</v>
      </c>
    </row>
    <row r="15" spans="1:10" s="22" customFormat="1" ht="15.75" x14ac:dyDescent="0.25">
      <c r="A15" s="21">
        <v>14</v>
      </c>
      <c r="B15" s="8"/>
      <c r="C15" s="9"/>
      <c r="D15" s="12"/>
      <c r="E15" s="12"/>
      <c r="G15" s="11"/>
      <c r="I15">
        <v>7</v>
      </c>
      <c r="J15" t="s">
        <v>42</v>
      </c>
    </row>
    <row r="16" spans="1:10" s="22" customFormat="1" ht="15.75" x14ac:dyDescent="0.25">
      <c r="A16" s="21">
        <v>15</v>
      </c>
      <c r="B16" s="8"/>
      <c r="C16" s="9"/>
      <c r="D16" s="10"/>
      <c r="E16" s="10"/>
      <c r="G16" s="11"/>
      <c r="I16">
        <v>8</v>
      </c>
      <c r="J16" t="s">
        <v>43</v>
      </c>
    </row>
    <row r="17" spans="1:10" s="22" customFormat="1" ht="15.75" x14ac:dyDescent="0.25">
      <c r="A17" s="21">
        <v>16</v>
      </c>
      <c r="B17" s="8"/>
      <c r="C17" s="9"/>
      <c r="D17" s="10"/>
      <c r="E17" s="10"/>
      <c r="G17" s="11"/>
      <c r="I17">
        <v>9</v>
      </c>
      <c r="J17" t="s">
        <v>44</v>
      </c>
    </row>
    <row r="18" spans="1:10" s="22" customFormat="1" ht="15.75" x14ac:dyDescent="0.25">
      <c r="A18" s="21">
        <v>17</v>
      </c>
      <c r="B18" s="13"/>
      <c r="C18" s="14"/>
      <c r="D18" s="12"/>
      <c r="E18" s="12"/>
      <c r="G18" s="15"/>
      <c r="I18">
        <v>10</v>
      </c>
      <c r="J18" t="s">
        <v>45</v>
      </c>
    </row>
    <row r="19" spans="1:10" s="22" customFormat="1" ht="15.75" x14ac:dyDescent="0.25">
      <c r="A19" s="21">
        <v>18</v>
      </c>
      <c r="B19" s="13"/>
      <c r="C19" s="14"/>
      <c r="D19" s="12"/>
      <c r="E19" s="12"/>
      <c r="G19" s="15"/>
      <c r="I19">
        <v>11</v>
      </c>
      <c r="J19" t="s">
        <v>46</v>
      </c>
    </row>
    <row r="20" spans="1:10" s="22" customFormat="1" ht="15.75" x14ac:dyDescent="0.25">
      <c r="A20" s="21">
        <v>19</v>
      </c>
      <c r="B20" s="13"/>
      <c r="C20" s="14"/>
      <c r="D20" s="12"/>
      <c r="E20" s="12"/>
      <c r="G20" s="15"/>
      <c r="I20">
        <v>12</v>
      </c>
      <c r="J20" t="s">
        <v>47</v>
      </c>
    </row>
    <row r="21" spans="1:10" s="22" customFormat="1" ht="15.75" x14ac:dyDescent="0.25">
      <c r="A21" s="21">
        <v>20</v>
      </c>
      <c r="B21" s="13"/>
      <c r="C21" s="14"/>
      <c r="D21" s="12"/>
      <c r="E21" s="12"/>
      <c r="G21" s="15"/>
      <c r="I21">
        <v>13</v>
      </c>
      <c r="J21" s="38" t="s">
        <v>66</v>
      </c>
    </row>
    <row r="22" spans="1:10" s="22" customFormat="1" ht="15.75" x14ac:dyDescent="0.25">
      <c r="A22" s="21">
        <v>21</v>
      </c>
      <c r="B22" s="13"/>
      <c r="C22" s="14"/>
      <c r="D22" s="12"/>
      <c r="E22" s="12"/>
      <c r="G22" s="15"/>
      <c r="I22">
        <v>14</v>
      </c>
      <c r="J22" s="38" t="s">
        <v>67</v>
      </c>
    </row>
    <row r="23" spans="1:10" s="22" customFormat="1" ht="15.75" x14ac:dyDescent="0.25">
      <c r="A23" s="21">
        <v>22</v>
      </c>
      <c r="B23" s="13"/>
      <c r="C23" s="14"/>
      <c r="D23" s="12"/>
      <c r="E23" s="12"/>
      <c r="G23" s="15"/>
      <c r="I23">
        <v>15</v>
      </c>
      <c r="J23" t="s">
        <v>4</v>
      </c>
    </row>
    <row r="24" spans="1:10" s="22" customFormat="1" ht="15.75" x14ac:dyDescent="0.25">
      <c r="A24" s="21">
        <v>23</v>
      </c>
      <c r="B24" s="13"/>
      <c r="C24" s="14"/>
      <c r="D24" s="12"/>
      <c r="E24" s="12"/>
      <c r="G24" s="15"/>
      <c r="I24">
        <v>16</v>
      </c>
      <c r="J24" t="s">
        <v>14</v>
      </c>
    </row>
    <row r="25" spans="1:10" s="22" customFormat="1" ht="15.75" x14ac:dyDescent="0.25">
      <c r="A25" s="21">
        <v>24</v>
      </c>
      <c r="B25" s="15"/>
      <c r="C25" s="14"/>
      <c r="D25" s="12"/>
      <c r="E25" s="12"/>
      <c r="G25" s="15"/>
      <c r="I25">
        <v>17</v>
      </c>
      <c r="J25" t="s">
        <v>5</v>
      </c>
    </row>
    <row r="26" spans="1:10" s="22" customFormat="1" ht="15.75" x14ac:dyDescent="0.25">
      <c r="A26" s="21">
        <v>25</v>
      </c>
      <c r="B26" s="15"/>
      <c r="C26" s="14"/>
      <c r="D26" s="12"/>
      <c r="E26" s="12"/>
      <c r="G26" s="15"/>
      <c r="I26"/>
      <c r="J26"/>
    </row>
    <row r="27" spans="1:10" s="22" customFormat="1" ht="15.75" x14ac:dyDescent="0.25">
      <c r="A27" s="21">
        <v>26</v>
      </c>
      <c r="B27" s="15"/>
      <c r="C27" s="14"/>
      <c r="D27" s="12"/>
      <c r="E27" s="12"/>
      <c r="G27" s="15"/>
    </row>
    <row r="28" spans="1:10" s="22" customFormat="1" ht="15.75" x14ac:dyDescent="0.25">
      <c r="A28" s="21">
        <v>27</v>
      </c>
      <c r="B28" s="15"/>
      <c r="C28" s="14"/>
      <c r="D28" s="12"/>
      <c r="E28" s="12"/>
      <c r="G28" s="15"/>
    </row>
    <row r="29" spans="1:10" s="22" customFormat="1" ht="15.75" x14ac:dyDescent="0.25">
      <c r="A29" s="21">
        <v>28</v>
      </c>
      <c r="B29" s="15"/>
      <c r="C29" s="14"/>
      <c r="D29" s="12"/>
      <c r="E29" s="12"/>
      <c r="G29" s="15"/>
    </row>
    <row r="30" spans="1:10" s="22" customFormat="1" ht="15.75" x14ac:dyDescent="0.25">
      <c r="A30" s="21">
        <v>29</v>
      </c>
      <c r="B30" s="15"/>
      <c r="C30" s="14"/>
      <c r="D30" s="12"/>
      <c r="E30" s="12"/>
      <c r="G30" s="23"/>
    </row>
    <row r="31" spans="1:10" s="22" customFormat="1" ht="15.75" x14ac:dyDescent="0.25">
      <c r="A31" s="21">
        <v>30</v>
      </c>
      <c r="B31" s="8"/>
      <c r="C31" s="9"/>
      <c r="D31" s="10"/>
      <c r="E31" s="10"/>
      <c r="G31" s="11"/>
    </row>
    <row r="32" spans="1:10" s="22" customFormat="1" ht="15.75" x14ac:dyDescent="0.25">
      <c r="A32" s="13"/>
      <c r="B32" s="16" t="s">
        <v>25</v>
      </c>
      <c r="C32" s="17"/>
      <c r="D32" s="18">
        <f>SUM(D2:D31)</f>
        <v>1000</v>
      </c>
      <c r="E32" s="18">
        <f>SUM(E2:E31)</f>
        <v>500</v>
      </c>
      <c r="G32" s="11"/>
    </row>
    <row r="33" spans="2:10" s="22" customFormat="1" ht="15.75" x14ac:dyDescent="0.25"/>
    <row r="34" spans="2:10" s="22" customFormat="1" ht="15.75" x14ac:dyDescent="0.25"/>
    <row r="35" spans="2:10" ht="15.75" x14ac:dyDescent="0.25">
      <c r="B35" s="24" t="s">
        <v>30</v>
      </c>
      <c r="I35" s="22"/>
      <c r="J35" s="22"/>
    </row>
    <row r="36" spans="2:10" ht="15.75" x14ac:dyDescent="0.25">
      <c r="I36" s="22"/>
      <c r="J36" s="22"/>
    </row>
    <row r="37" spans="2:10" ht="15.75" x14ac:dyDescent="0.25">
      <c r="I37" s="22"/>
      <c r="J37" s="22"/>
    </row>
    <row r="38" spans="2:10" ht="15.75" x14ac:dyDescent="0.25">
      <c r="I38" s="22"/>
      <c r="J38" s="22"/>
    </row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8C2A-4BB6-474A-8A64-021A08C5BF1B}">
  <sheetPr codeName="Tabelle1"/>
  <dimension ref="A1:B63"/>
  <sheetViews>
    <sheetView showGridLines="0" view="pageLayout" topLeftCell="A7" zoomScaleNormal="100" workbookViewId="0">
      <selection activeCell="A16" sqref="A16:A18"/>
    </sheetView>
  </sheetViews>
  <sheetFormatPr baseColWidth="10" defaultRowHeight="15" x14ac:dyDescent="0.25"/>
  <cols>
    <col min="1" max="1" width="3.42578125" customWidth="1"/>
    <col min="2" max="2" width="87" customWidth="1"/>
  </cols>
  <sheetData>
    <row r="1" spans="1:2" x14ac:dyDescent="0.25">
      <c r="A1" s="5"/>
      <c r="B1" s="5"/>
    </row>
    <row r="2" spans="1:2" ht="23.25" x14ac:dyDescent="0.35">
      <c r="A2" s="55" t="s">
        <v>61</v>
      </c>
      <c r="B2" s="37"/>
    </row>
    <row r="3" spans="1:2" ht="18.75" x14ac:dyDescent="0.3">
      <c r="A3" s="54" t="str">
        <f>'Allgemeine Daten'!D6</f>
        <v>Musterunternehmen</v>
      </c>
      <c r="B3" s="5"/>
    </row>
    <row r="4" spans="1:2" x14ac:dyDescent="0.25">
      <c r="A4" s="5"/>
      <c r="B4" s="5"/>
    </row>
    <row r="5" spans="1:2" x14ac:dyDescent="0.25">
      <c r="A5" t="s">
        <v>115</v>
      </c>
      <c r="B5" s="5"/>
    </row>
    <row r="6" spans="1:2" x14ac:dyDescent="0.25">
      <c r="B6" s="5"/>
    </row>
    <row r="7" spans="1:2" x14ac:dyDescent="0.25">
      <c r="A7" s="106" t="s">
        <v>122</v>
      </c>
      <c r="B7" s="5"/>
    </row>
    <row r="8" spans="1:2" x14ac:dyDescent="0.25">
      <c r="A8" s="106"/>
      <c r="B8" s="5" t="s">
        <v>123</v>
      </c>
    </row>
    <row r="9" spans="1:2" x14ac:dyDescent="0.25">
      <c r="A9" s="62"/>
      <c r="B9" s="64" t="s">
        <v>120</v>
      </c>
    </row>
    <row r="10" spans="1:2" x14ac:dyDescent="0.25">
      <c r="A10" s="62"/>
      <c r="B10" s="65" t="s">
        <v>116</v>
      </c>
    </row>
    <row r="11" spans="1:2" x14ac:dyDescent="0.25">
      <c r="A11" s="62"/>
      <c r="B11" t="s">
        <v>124</v>
      </c>
    </row>
    <row r="12" spans="1:2" x14ac:dyDescent="0.25">
      <c r="A12" s="62"/>
      <c r="B12" t="s">
        <v>118</v>
      </c>
    </row>
    <row r="13" spans="1:2" x14ac:dyDescent="0.25">
      <c r="A13" s="62"/>
      <c r="B13" t="s">
        <v>119</v>
      </c>
    </row>
    <row r="14" spans="1:2" x14ac:dyDescent="0.25">
      <c r="A14" s="62"/>
      <c r="B14" t="s">
        <v>125</v>
      </c>
    </row>
    <row r="15" spans="1:2" x14ac:dyDescent="0.25">
      <c r="A15" s="62"/>
      <c r="B15" t="s">
        <v>126</v>
      </c>
    </row>
    <row r="16" spans="1:2" x14ac:dyDescent="0.25">
      <c r="A16" s="5"/>
    </row>
    <row r="17" spans="1:2" x14ac:dyDescent="0.25">
      <c r="A17" s="5"/>
      <c r="B17" s="65" t="s">
        <v>117</v>
      </c>
    </row>
    <row r="18" spans="1:2" x14ac:dyDescent="0.25">
      <c r="A18" s="5"/>
      <c r="B18" s="107" t="s">
        <v>121</v>
      </c>
    </row>
    <row r="19" spans="1:2" x14ac:dyDescent="0.25">
      <c r="A19" s="5"/>
      <c r="B19" s="63"/>
    </row>
    <row r="20" spans="1:2" x14ac:dyDescent="0.25">
      <c r="A20" s="5"/>
      <c r="B20" s="63"/>
    </row>
    <row r="21" spans="1:2" x14ac:dyDescent="0.25">
      <c r="A21" s="5"/>
      <c r="B21" s="63"/>
    </row>
    <row r="22" spans="1:2" x14ac:dyDescent="0.25">
      <c r="A22" s="5"/>
      <c r="B22" s="63"/>
    </row>
    <row r="23" spans="1:2" x14ac:dyDescent="0.25">
      <c r="A23" s="5"/>
      <c r="B23" s="63"/>
    </row>
    <row r="24" spans="1:2" x14ac:dyDescent="0.25">
      <c r="A24" s="5"/>
      <c r="B24" s="63" t="s">
        <v>127</v>
      </c>
    </row>
    <row r="25" spans="1:2" x14ac:dyDescent="0.25">
      <c r="A25" s="5"/>
      <c r="B25" s="107" t="s">
        <v>121</v>
      </c>
    </row>
    <row r="26" spans="1:2" x14ac:dyDescent="0.25">
      <c r="A26" s="5"/>
      <c r="B26" s="63"/>
    </row>
    <row r="27" spans="1:2" x14ac:dyDescent="0.25">
      <c r="A27" s="5"/>
      <c r="B27" s="63"/>
    </row>
    <row r="28" spans="1:2" x14ac:dyDescent="0.25">
      <c r="A28" s="5"/>
      <c r="B28" s="63"/>
    </row>
    <row r="29" spans="1:2" x14ac:dyDescent="0.25">
      <c r="A29" s="5"/>
      <c r="B29" s="63"/>
    </row>
    <row r="30" spans="1:2" s="61" customFormat="1" x14ac:dyDescent="0.25">
      <c r="A30" s="60"/>
      <c r="B30" s="63"/>
    </row>
    <row r="31" spans="1:2" ht="15.75" x14ac:dyDescent="0.25">
      <c r="A31" s="42" t="s">
        <v>62</v>
      </c>
      <c r="B31" s="5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31"/>
      <c r="B36" s="31"/>
    </row>
    <row r="37" spans="1:2" ht="15.75" x14ac:dyDescent="0.25">
      <c r="A37" s="49" t="s">
        <v>31</v>
      </c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  <row r="42" spans="1:2" x14ac:dyDescent="0.25">
      <c r="A42" s="5"/>
      <c r="B42" s="5"/>
    </row>
    <row r="43" spans="1:2" x14ac:dyDescent="0.25">
      <c r="A43" s="5"/>
      <c r="B43" s="5"/>
    </row>
    <row r="44" spans="1:2" x14ac:dyDescent="0.25">
      <c r="A44" s="5"/>
      <c r="B44" s="5"/>
    </row>
    <row r="45" spans="1:2" x14ac:dyDescent="0.25">
      <c r="A45" s="5"/>
      <c r="B45" s="5"/>
    </row>
    <row r="46" spans="1:2" x14ac:dyDescent="0.25">
      <c r="A46" s="5"/>
      <c r="B46" s="5"/>
    </row>
    <row r="47" spans="1:2" x14ac:dyDescent="0.25">
      <c r="A47" s="5"/>
      <c r="B47" s="5"/>
    </row>
    <row r="48" spans="1:2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  <row r="55" spans="1:2" x14ac:dyDescent="0.25">
      <c r="A55" s="5"/>
      <c r="B55" s="5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  <row r="59" spans="1:2" x14ac:dyDescent="0.25">
      <c r="A59" s="5"/>
      <c r="B59" s="5"/>
    </row>
    <row r="60" spans="1:2" x14ac:dyDescent="0.25">
      <c r="A60" s="5"/>
      <c r="B60" s="5"/>
    </row>
    <row r="61" spans="1:2" x14ac:dyDescent="0.25">
      <c r="A61" s="5"/>
      <c r="B61" s="5"/>
    </row>
    <row r="62" spans="1:2" x14ac:dyDescent="0.25">
      <c r="A62" s="5"/>
      <c r="B62" s="5"/>
    </row>
    <row r="63" spans="1:2" x14ac:dyDescent="0.25">
      <c r="A63" s="5"/>
      <c r="B63" s="5"/>
    </row>
  </sheetData>
  <pageMargins left="0.53149606299212604" right="0.53149606299212604" top="0.78740157480314965" bottom="0.78740157480314965" header="0.31496062992125984" footer="0.31496062992125984"/>
  <pageSetup paperSize="9" orientation="portrait" r:id="rId1"/>
  <headerFooter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1</xdr:col>
                    <xdr:colOff>885825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942975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942975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180975</xdr:rowOff>
                  </from>
                  <to>
                    <xdr:col>1</xdr:col>
                    <xdr:colOff>942975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942975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1</xdr:col>
                    <xdr:colOff>942975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180975</xdr:rowOff>
                  </from>
                  <to>
                    <xdr:col>1</xdr:col>
                    <xdr:colOff>942975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9525</xdr:rowOff>
                  </from>
                  <to>
                    <xdr:col>1</xdr:col>
                    <xdr:colOff>942975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180975</xdr:rowOff>
                  </from>
                  <to>
                    <xdr:col>1</xdr:col>
                    <xdr:colOff>942975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0</xdr:rowOff>
                  </from>
                  <to>
                    <xdr:col>1</xdr:col>
                    <xdr:colOff>962025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52C7-D88B-40C8-957C-69867DB936C3}">
  <sheetPr codeName="Tabelle7"/>
  <dimension ref="A1:A30"/>
  <sheetViews>
    <sheetView workbookViewId="0">
      <selection activeCell="C15" sqref="C15"/>
    </sheetView>
  </sheetViews>
  <sheetFormatPr baseColWidth="10" defaultRowHeight="15" x14ac:dyDescent="0.25"/>
  <sheetData>
    <row r="1" spans="1:1" x14ac:dyDescent="0.25">
      <c r="A1" t="s">
        <v>16</v>
      </c>
    </row>
    <row r="3" spans="1:1" x14ac:dyDescent="0.25">
      <c r="A3" t="s">
        <v>29</v>
      </c>
    </row>
    <row r="5" spans="1:1" x14ac:dyDescent="0.25">
      <c r="A5" t="s">
        <v>17</v>
      </c>
    </row>
    <row r="8" spans="1:1" x14ac:dyDescent="0.25">
      <c r="A8" t="s">
        <v>33</v>
      </c>
    </row>
    <row r="9" spans="1:1" x14ac:dyDescent="0.25">
      <c r="A9" t="s">
        <v>37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6" spans="1:1" x14ac:dyDescent="0.25">
      <c r="A26" t="s">
        <v>39</v>
      </c>
    </row>
    <row r="28" spans="1:1" x14ac:dyDescent="0.25">
      <c r="A28" t="s">
        <v>59</v>
      </c>
    </row>
    <row r="29" spans="1:1" x14ac:dyDescent="0.25">
      <c r="A29" t="s">
        <v>57</v>
      </c>
    </row>
    <row r="30" spans="1:1" x14ac:dyDescent="0.25">
      <c r="A30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Allgemeine Daten</vt:lpstr>
      <vt:lpstr>Berechnung Übersicht</vt:lpstr>
      <vt:lpstr>Berechnung Pauschale</vt:lpstr>
      <vt:lpstr>Umsatzausfall Detail</vt:lpstr>
      <vt:lpstr>Fixkosten Detail</vt:lpstr>
      <vt:lpstr>Schadensminderungspflicht</vt:lpstr>
      <vt:lpstr>Hintergrunddaten</vt:lpstr>
      <vt:lpstr>'Allgemeine Daten'!Druckbereich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Manser Ulrike</dc:creator>
  <cp:lastModifiedBy>Chen Liang</cp:lastModifiedBy>
  <cp:lastPrinted>2020-12-01T09:14:48Z</cp:lastPrinted>
  <dcterms:created xsi:type="dcterms:W3CDTF">2020-06-03T09:33:26Z</dcterms:created>
  <dcterms:modified xsi:type="dcterms:W3CDTF">2020-12-02T08:27:57Z</dcterms:modified>
</cp:coreProperties>
</file>